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esktop/SIGLA/Versions/"/>
    </mc:Choice>
  </mc:AlternateContent>
  <xr:revisionPtr revIDLastSave="0" documentId="13_ncr:1_{D01DB609-3611-3943-A186-3E29E200DB2C}" xr6:coauthVersionLast="47" xr6:coauthVersionMax="47" xr10:uidLastSave="{00000000-0000-0000-0000-000000000000}"/>
  <bookViews>
    <workbookView xWindow="9520" yWindow="500" windowWidth="19280" windowHeight="16260" xr2:uid="{00000000-000D-0000-FFFF-FFFF00000000}"/>
  </bookViews>
  <sheets>
    <sheet name="Executive Overview" sheetId="1" r:id="rId1"/>
    <sheet name="Presidency" sheetId="2" r:id="rId2"/>
    <sheet name="Ministries Overview" sheetId="3" r:id="rId3"/>
    <sheet name="Ministry of Governance" sheetId="4" r:id="rId4"/>
    <sheet name="Ministry of Foreign Affairs" sheetId="5" r:id="rId5"/>
    <sheet name="Ministry of Defense" sheetId="6" r:id="rId6"/>
    <sheet name="Ministry of the Navy" sheetId="7" r:id="rId7"/>
    <sheet name="Ministry of Finance and Public " sheetId="8" r:id="rId8"/>
    <sheet name="Ministry of Welfare" sheetId="9" r:id="rId9"/>
    <sheet name="Min. of Env. and Natural Res." sheetId="10" r:id="rId10"/>
    <sheet name="Ministry of Energy" sheetId="11" r:id="rId11"/>
    <sheet name="Ministry of Economy" sheetId="12" r:id="rId12"/>
    <sheet name="Ministry of Public Education" sheetId="13" r:id="rId13"/>
    <sheet name="Min. of Agri. and Rural Dev." sheetId="14" r:id="rId14"/>
    <sheet name="Min. of Infra., Comms., and Tra" sheetId="15" r:id="rId15"/>
    <sheet name="Min. of Labor and Social Welfar" sheetId="16" r:id="rId16"/>
    <sheet name="Min. of Agrarian, Territorial" sheetId="17" r:id="rId17"/>
    <sheet name="Ministry of Health" sheetId="18" r:id="rId18"/>
    <sheet name="Ministry of Tourism" sheetId="19" r:id="rId19"/>
    <sheet name="Ministry of Culture" sheetId="20" r:id="rId20"/>
    <sheet name="Legal Counsel of the Federal Ex" sheetId="21" r:id="rId21"/>
    <sheet name="Ministry of Civil Service" sheetId="22" r:id="rId22"/>
    <sheet name="Min. of Security and Civilian " sheetId="23" r:id="rId23"/>
    <sheet name="Executive Body of Law" sheetId="24"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23" l="1"/>
  <c r="C16" i="23"/>
  <c r="C17" i="22"/>
  <c r="C16" i="22"/>
  <c r="C17" i="21"/>
  <c r="C16" i="21"/>
  <c r="C17" i="20"/>
  <c r="C16" i="20"/>
  <c r="C17" i="19"/>
  <c r="C16" i="19"/>
  <c r="C17" i="18"/>
  <c r="C16" i="18"/>
  <c r="C17" i="17"/>
  <c r="C16" i="17"/>
  <c r="C17" i="16"/>
  <c r="C16" i="16"/>
  <c r="C17" i="15"/>
  <c r="C16" i="15"/>
  <c r="C17" i="14"/>
  <c r="C16" i="14"/>
  <c r="C17" i="13"/>
  <c r="C16" i="13"/>
  <c r="C17" i="12"/>
  <c r="C16" i="12"/>
  <c r="C17" i="11"/>
  <c r="C16" i="11"/>
  <c r="C17" i="10"/>
  <c r="C16" i="10"/>
  <c r="C17" i="9"/>
  <c r="C16" i="9"/>
  <c r="C17" i="8"/>
  <c r="C16" i="8"/>
  <c r="C17" i="7"/>
  <c r="C16" i="7"/>
  <c r="C17" i="6"/>
  <c r="C16" i="6"/>
  <c r="C17" i="5"/>
  <c r="C16" i="5"/>
  <c r="C17" i="4"/>
  <c r="C16" i="4"/>
  <c r="C10" i="3"/>
  <c r="C16" i="2"/>
  <c r="C11" i="1"/>
</calcChain>
</file>

<file path=xl/sharedStrings.xml><?xml version="1.0" encoding="utf-8"?>
<sst xmlns="http://schemas.openxmlformats.org/spreadsheetml/2006/main" count="3359" uniqueCount="1075">
  <si>
    <t>Mexico</t>
  </si>
  <si>
    <t>Executive</t>
  </si>
  <si>
    <t>Executive Overview</t>
  </si>
  <si>
    <t>Variable Heading</t>
  </si>
  <si>
    <t>Variable Name</t>
  </si>
  <si>
    <t>SIGLA’s Summary</t>
  </si>
  <si>
    <t>Original Text</t>
  </si>
  <si>
    <t>Source</t>
  </si>
  <si>
    <t>Body of Law Concerning the Executive</t>
  </si>
  <si>
    <t>Link to major laws / decrees / regulations</t>
  </si>
  <si>
    <t>Click here for major laws / decrees / regulations.</t>
  </si>
  <si>
    <t>--</t>
  </si>
  <si>
    <t>General Information</t>
  </si>
  <si>
    <t>Link to website</t>
  </si>
  <si>
    <t>https://www.gob.mx/gobierno</t>
  </si>
  <si>
    <t>Link to organizational chart</t>
  </si>
  <si>
    <t>Not available.</t>
  </si>
  <si>
    <t>Process for setting budget</t>
  </si>
  <si>
    <t>The president submits a proposed budget for the whole government, including allocations for the executive branch, to the Chamber of Deputies (Cámara de Diputados) by 8 September, unless it is the president's first year in office or they request an extension. The Chamber of Deputies then discusses, assesses, and modifies as needed the proposed budget, including allocations for the executive branch. They have the exclusive power to approve the budget, and they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</si>
  <si>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</si>
  <si>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Total annual budget</t>
  </si>
  <si>
    <t>MXN $2,030,963,033,267 (signed 22 November 2023, in force 1 January 2024)</t>
  </si>
  <si>
    <t>Total annual budget as percentage of overall federal / national budget</t>
  </si>
  <si>
    <t xml:space="preserve">Non-ministry institutions affiliated with the executive headed by ministers or cabinet members
</t>
  </si>
  <si>
    <t>None, according to the Organic Law of the Federal Public Administration (Ley Orgánica de la Administración Pública Federal).</t>
  </si>
  <si>
    <t>Institutional Positioning and Interaction within the State</t>
  </si>
  <si>
    <t>Institutions with authority to influence internal regulations</t>
  </si>
  <si>
    <t>The Constitution (1917) (Constitución Política de los Estados Unidos Mexicanos) gives Congress the authority to ratify the appointments of senior officials in the Ministry of Finance and Public Credit (Secretaría de Hacienda y Crédito Público), the Foreign Affairs Ministry (Secretaría de Relaciones Exteriores), and the members of regulatory boards overseeing telecommunications, energy, and economic competence.</t>
  </si>
  <si>
    <t xml:space="preserve">"Artículo 74. Son facultades excluisivas de la Cámara de Diputados:
III. Ratificar el nombramiento que el Presidente de la República haga del Secretario del ramo en materia de Hacienda, salvo que se opte por un gobierno de coalición, en cuyo caso se estará a lo dispuesto en la fracción II del artículo 76 de esta Constitutución; así como de los demás empleados superiores de Hacienda; 
Artículo 76: Son facultades exclusivas del Senado: 
II. Ratificar los nombramientos que el mismo funcionario haga de los Secretarios de Estado, en caso de que éste opte por un gobierno de coalición, con excepción de los titulares de los ramos de Defensa Nacional y Marina; del Secretario responsable del control interno del Ejectutivo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Artículo 89. Las facultades y obligaciones del Presidente, son las siguentes: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Constitucion, dejarán de ejercer su encargo. 
Los Secretarios de Estado y los empleados superiores de Hacienda y de Relaciones entrarán en funciones el día de su nombramiento. Cuando no sean ratificadoes en los términos de esta Constitución, dejarán de ejercer su encargo. 
III. Nombrar, con aprobación del Senado, a los embajadores, cónsules generales, empleados superiores de Hacienda y a los inegrantes de los órganos colegiados encargados de la regulación en materia de telecomunicaciones, energía y compentencia económica;"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t>
  </si>
  <si>
    <t>Institutions with authority to influence budget</t>
  </si>
  <si>
    <t>The Chamber of Deputies (Cámara de Diputados) has the exclusive power to approve the nation's budget, including the executive branch's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</si>
  <si>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</si>
  <si>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salaries</t>
  </si>
  <si>
    <t>The Chamber of Deputies (Cámara de Diputados) has the exclusive power to approve the nation's budget, which includes the salaries of the executive branch's personnel.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</si>
  <si>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</si>
  <si>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Reporting requirements: budget, procurement, functioning</t>
  </si>
  <si>
    <t>The executive branch must proactively disseminate information to the media and to the public on matters relating to its functioning, budget, and operations. See Original Text for details.</t>
  </si>
  <si>
    <t>[1]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condiciones generales de trabajo, contratos o convenios que regulen las relaciones laborales del personal de base o de confianza, así como los recursos públicos económicos, en especie o donativos, que sean entregados a los sindicatos y ejerzan como recursos públicos;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t>
  </si>
  <si>
    <t>Presidency</t>
  </si>
  <si>
    <t>Official name</t>
  </si>
  <si>
    <t>Office of the Presidency (Oficina de la Presidencia)</t>
  </si>
  <si>
    <t>Link to website – presidency</t>
  </si>
  <si>
    <t>https://www.gob.mx/presidencia/</t>
  </si>
  <si>
    <t>Link to website – vice presidency</t>
  </si>
  <si>
    <t>Not applicable: the office of the vice president does not exist as of the 1917 Constitution (Constitución Política de los Estados Unidos Mexicanos).</t>
  </si>
  <si>
    <t>Not applicable.</t>
  </si>
  <si>
    <t>Seat of presidential power</t>
  </si>
  <si>
    <t>National Palace, Mexico City, Mexico City</t>
  </si>
  <si>
    <t>Year first president took office</t>
  </si>
  <si>
    <t>1824</t>
  </si>
  <si>
    <t>"Diputado, senador, gobernador de Veracruz y primer presidente del México independiente del 10 de octubre de 1824 al 31 de marzo de 1829, es Guadalupe Victoria..."</t>
  </si>
  <si>
    <t>Major changes to presidency since 2000</t>
  </si>
  <si>
    <t>In 2011, Congress amended the Constitution (1917) (Constitución Política de los Estados Unidos Mexicanos) with respect to exceptional powers outlined in Article 29. The amendment allows the president to suspend constitutional rights in emergencies — but delineates specific rights, guarantees, and principles that the president cannot suspend under any circumstances. The Supreme Court of Justice of the Nation (Suprema Corte de Justicia de la Nación) must rule on the the constitutionality of presidential actions in emergency situations as soon as possible. Prior to 2011, Congress could only suspend constitutional guarantees in emergencies, there were no limits on which guarantees, and the Supreme Court was not mentioned.
In December 2019, Congress amended the Constitution to include a process of revoking presidential mandates, wherein citizens can vote the president out of office in a referendum. See Source [5], Article 35, Section IX for details.</t>
  </si>
  <si>
    <t>[3] "Artículo 29. En los casos de invasión, perturbación grave de la paz pública, o de cualquier otro que ponga a la sociedad en grave peligro o conflicto, solamente el Presidente de los Estados Unidos Mexicanos, de acuerdo con los titulares de las Secretarías de Estado y la Procuraduría General de la República y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pero deberá hacerlo por un tiempo limitado, por medio de prevenciones generales y sin que la restricción o suspensión se contraiga a determinada persona. Si la restricción o suspensión tuviese lugar hallándose el Congreso reunido, éste concederá las autorizaciones que estime necesarias para que el Ejecutivo haga frente a la situación; pero si se verificase en tiempo de receso, se convocará de inmediato al Congreso para que las acuerde.
En los decretos que se expidan, no podrá restringirse ni suspenderse el ejercicio de los derechos a la no discriminación, al reconocimiento de la personalidad jurídica, a la vida, a la integridad personal, a la protección a la familia, al nombre, a la nacionalidad; los derechos de la niñez; los derechos políticos; las libertades de pensamiento, conciencia y de profesar creencia religiosa alguna; el principio de legalidad y retroactividad; la prohibición de la pena de muerte; la prohibición de la esclavitud y la servidumbre; la prohibición de la desaparición forzada y la tortura; ni las garantías judiciales indispensables para la protección de tales derechos.
La restricción o suspensión del ejercicio de los derechos y garantías debe estar fundada y motivada en los términos establecidos por esta Constitución y ser proporcional al peligro a que se hace frente, observando en todo momento los principios de legalidad, racionalidad, proclamación, publicidad y no discriminación.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Los decretos expedidos por el Ejecutivo durante la restricción o suspensión, serán revisados de oficio e inmediatamente por la Suprema Corte de Justicia de la Nación, la que deberá pronunciarse con la mayor prontitud sobre su constitucionalidad y validez."
[5] "Artículo 35.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</si>
  <si>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The president submits a proposed budget for the whole government, which includes allocations for the Office of the Presidency (Oficina de la Presidencia), to the Chamber of Deputies (Cámara de Diputados). The president must submit the proposed budget by 8 September, unless it is the president's first year in office or they request an extension. The Chamber of Deputies then discusses, assesses, and modifies the proposed budget as needed. They have the exclusive power to approve the budget, and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</si>
  <si>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
ARTICLE 100
The Federal Judicial Council shall be a body belonging to the federal judicial branch and shall have technical and operational independence and shall also be independent to issue its resolutions.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</si>
  <si>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MXN $924,086,366 (signed 22 November 2023, in force 1 January 2024)</t>
  </si>
  <si>
    <t>Annual salary - president</t>
  </si>
  <si>
    <t>Annual salary - vice president</t>
  </si>
  <si>
    <t>Institution tasked with presidential protection</t>
  </si>
  <si>
    <t>President Andrés Manuel López Obrador disbanded the force formally tasked with protecting the president, the Presidential Guard (Estado Mayor Presidencial), in 2018. In its place, an "Ayudantía" composed of 20 unarmed individuals took over managing President López Obrador's protection, with the aid of security and military forces as needed.</t>
  </si>
  <si>
    <t>[1] "El Senado de México aprobó la supresión del Estado Mayor Presidencial, cuerpo de élite que brindó protección a los presidentes mexicanos durante los últimos 70 años, informó la institución este jueves en un comunicado."
[2] "A pesar de incidentes, Ayudantía continuará con seguridad de AMLO"
[3] "Abogados, comunicólogos, diseñadores y hasta empresarios conforman la Ayudantía, un grupo de 20 personas que estarán a cargo de la guarda de Andrés Manuel López Obrador y que sustituirá, en labores de logística, protección y acompañamiento, al Estado Mayor Presidencial (EMP), cuando el tabasqueño asuma la Presidencia de la República el primero de diciembre."</t>
  </si>
  <si>
    <t>Powers</t>
  </si>
  <si>
    <t>Main functions / powers</t>
  </si>
  <si>
    <t>See Original Text.</t>
  </si>
  <si>
    <t>"Artículo 89. 
Las facultades y obligaciones del Presidente, son las siguientes:
I. Promulgar y ejecutar las leyes que expida el Congreso de la Unión, proveyendo en la esfera administrativa a su exacta observancia.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III. Nombrar, con aprobación del Senado, a los embajadores, cónsules generales, empleados superiores de Hacienda y a los integrantes de los órganos colegiados encargados de la regulación en materia de telecomunicaciones, energía y competencia económica;
IV. Nombrar, con aprobación del Senado, los Coroneles y demás oficiales superiores del Ejército, Armada y Fuerza Aérea Nacionales;
V. Nombrar a los demás oficiales del Ejército, Armada y Fuerza Aérea Nacionales, con arreglo a las leyes.
VI. Preservar la seguridad nacional, en los términos de la ley respectiva, y disponer de la totalidad de la Fuerza Armada permanente o sea del Ejército, de la Armada y de la Fuerza Aérea para la seguridad interior y defensa exterior de la Federación.
VII. Disponer de la Guardia Nacional en los términos que señale la ley;
VIII. Declarar la guerra en nombre de los Estados Unidos Mexicanos, previa ley del Congreso de la Unión.
IX. Intervenir en la designación del Fiscal General de la República y removerlo, en términos de lo dispuesto en el artículo 102, Apartado A, de esta Constitución;
X. Dirigir la política exterior y celebrar tratados internacionales, así como terminar, denunciar, suspender, modificar, enmendar, retirar reservas y formular declaraciones interpretativas sobre los mismos, sometiéndolos a la aprobación del Senado. En la conducción de tal política, el titular del Poder Ejecutivo observará los siguientes principios normativos: la autodeterminación de los pueblos; la no intervención; la solución pacífica de controversias; la proscripción de la amenaza o el uso de la fuerza en las relaciones internacionales; la igualdad jurídica de los Estados; la cooperación internacional para el desarrollo; el respeto, la protección y promoción de los derechos humanos y la lucha por la paz y la seguridad internacionales;
XI. Convocar al Congreso a sesiones extraordinarias, cuando lo acuerde la Comisión Permanente.
XII. Facilitar al Poder Judicial los auxilios que necesite para el ejercicio expedito de sus funciones.
XIII. Habilitar toda clase de puertos, establecer aduanas marítimas y fronterizas, y designar su ubicación.
XIV. Conceder, conforme a las leyes, indultos a los reos sentenciados por delitos de competencia de los tribunales federales;
XV. Conceder privilegios exclusivos por tiempo limitado, con arreglo a la ley respectiva, a los descubridores, inventores o perfeccionadores de algún ramo de la industria.
XVI. Cuando la Cámara de Senadores no esté en sesiones, el Presidente de la República podrá hacer los nombramientos de que hablan las fracciones III, IV y IX, con aprobación de la Comisión Permanente;
XVII. En cualquier momento, optar por un gobierno de coalición con uno o varios de los partidos políticos representados en el Congreso de la Unión. El gobierno de coalición se regulará por el convenio y el programa respectivos, los cuales deberán ser aprobados por mayoría de los miembros presentes de la Cámara de Senadores. El convenio establecerá las causas de la disolución del gobierno de coalición.
XVIII. Presentar a consideración del Senado, la terna para la designación de Ministros de la Suprema Corte de Justicia y someter sus licencias y renuncias a la aprobación del propio Senado;
XIX. Objetar los nombramientos de los comisionados del organismo garante que establece el artículo 6o. de esta Constitución hechos por el Senado de la República, en los términos establecidos en esta Constitución y en la ley;
XX. Las demás que le confiere expresamente esta Constitución."</t>
  </si>
  <si>
    <t>Actions permissible or powers granted under crisis circumstances</t>
  </si>
  <si>
    <t xml:space="preserve">The president may invoke exceptional powers in the case of an invasion, a serious breach of the peace, or any other event which may place society in severe danger or conflict with the approval of Congress. In these situations, the president can suspend some constitutional rights and guarantees throughout the country or in a region. See Original Text for details. </t>
  </si>
  <si>
    <t>"Article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t>
  </si>
  <si>
    <t>Functions / powers unconditionally denied to the president</t>
  </si>
  <si>
    <t>None, according to the Constitution (1917) (Constitución Política de los Estados Unidos Mexicanos).</t>
  </si>
  <si>
    <t>Limits on actions or powers under specific conditions</t>
  </si>
  <si>
    <t>The president may not veto the resolutions of Congress or either chamber when:
(1) Congress revokes the suspension of rights and guarantees imposed by the president in a state of emergency, 
(2) Congress acts as a judicial or electoral body, 
(3) the Chamber of Deputies (Cámara de Diputados) charges high-ranking officials with offenses, or 
(4) the Permanent Committee (Comisión Permanente) passes a decree convening an extraordinary session.</t>
  </si>
  <si>
    <t>[1]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
Artículo 72.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</si>
  <si>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Power to amend the constitution</t>
  </si>
  <si>
    <t>The president may propose amendments of the Constitution (1917) (Constitución Política de los Estados Unidos Mexicanos) to Congress for its approval or rejection. See Original Text for details.</t>
  </si>
  <si>
    <t>[1] "Artículo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
La Ley del Congreso determinará el trámite que deba darse a las iniciativas.
El día de la apertura de cada periodo ordinario de sesiones el Presidente de la República podrá presentar hasta dos iniciativas para trámite preferente, o señalar con tal carácter hasta dos que hubiere presentado en periodos anteriores, cuando estén pendientes de dictamen. Cada iniciativa deberá ser discutida y votada por el Pleno de la Cámara de su origen en un plazo máximo de treinta días naturales. Si no fuere así, la iniciativa, en sus términos y sin mayor trámite, será el primer asunto que deberá ser discutido y votado en la siguiente sesión del Pleno. En caso de ser aprobado o modificado por la Cámara de su origen, el respectivo proyecto de ley o decreto pasará de inmediato a la Cámara revisora, la cual deberá discutirlo y votarlo en el mismo plazo y bajo las condiciones antes señaladas.
No podrán tener carácter preferente las iniciativas de adición o reforma a esta Constitución. ...
Artículo 135. 
La presente Constitución puede ser adicionada o reformada. Para que las adiciones o reformas lleguen a ser parte de la misma, se requiere que el Congreso de la Unión, por el voto de las dos terceras partes de los individuos presentes, acuerden las reformas o adiciones, y que éstas sean aprobadas por la mayoría de las legislaturas de los Estados y de la Ciudad de México.
El Congreso de la Unión o la Comisión Permanente en su caso, harán el cómputo de los votos de las Legislaturas y la declaración de haber sido aprobadas las adiciones o reformas."
[2] "Article 135 does not specifically mention who has the right to propose constitutional amendments. This has led to a consolidated doctrine which states that the right of initiative for constitutional amendments is the same as the one for ordinary laws.
Historically, Article 71 said that the right to initiate laws belonged to the President of the Republic, Federal Deputies, Federal Senators, and state legislatures."</t>
  </si>
  <si>
    <t>Power to initiate legislation</t>
  </si>
  <si>
    <t>The president can initiate legislation. The president may also, on the opening day of each ordinary session, present two initiatives for preferential procedures which require the chambers of Congress to debate and vote on the initiative within thirty days for each chamber. Amendments to the Constitution (1917) (Constitución Política de los Estados Unidos Mexicanos) may not have a preferential character.</t>
  </si>
  <si>
    <t>"Article 71
The ones who have the right to propose laws or decrees are:
I.The President of the Republic. ...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The addition or reform initiatives of this Constitution will not have a preferential character."</t>
  </si>
  <si>
    <t xml:space="preserve">Veto power </t>
  </si>
  <si>
    <r>
      <rPr>
        <sz val="10"/>
        <color theme="1"/>
        <rFont val="Arial"/>
        <family val="2"/>
      </rPr>
      <t>The president can partially or totally veto legislation, but Congress can override this veto with a two-thirds majority. However, the president may not veto the resolutions</t>
    </r>
    <r>
      <rPr>
        <sz val="10"/>
        <color rgb="FFFF0000"/>
        <rFont val="Arial"/>
        <family val="2"/>
      </rPr>
      <t xml:space="preserve"> </t>
    </r>
    <r>
      <rPr>
        <sz val="10"/>
        <color theme="1"/>
        <rFont val="Arial"/>
        <family val="2"/>
      </rPr>
      <t>of Congress or either chamber when Congress revokes the suspension of rights and guarantees imposed by the president in a state of emergency, acts as a judicial or electoral body, charges high-ranking officials with offenses, or passes a decree convening an extraordinary session.</t>
    </r>
  </si>
  <si>
    <t>[1] "Artículo 72. ...
C. El proyecto de ley o decreto desechado en todo o en parte por el Ejecutivo, será devuelto, con sus observaciones, a la Cámara de su origen. Deberá ser discutido de nuevo por ésta,, (sic DOF 05-02-1917) y si fuese confirmado por las dos terceras partes del número total de votos, pasará otra vez a la Cámara revisora. Si por esta fuese sancionado por la misma mayoría, el proyecto será ley o decreto y volverá al Ejecutivo para su promulgación. 
Las votaciones de ley o decreto, serán nominales.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</si>
  <si>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 xml:space="preserve">Pocket veto power  </t>
  </si>
  <si>
    <t>The president does not have pocket veto power (i.e., ability to reject bills by failing to act).</t>
  </si>
  <si>
    <t>"Article 72 ...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t>
  </si>
  <si>
    <t>Decree power</t>
  </si>
  <si>
    <t>The president may propose laws and decrees for debate in Congress. In addition, the president may issue executive decrees pursuant to their constitutional powers. All presidential decrees require a signature from the appropriate minister (secretario/a del estado) in order to take effect.
In emergency situations, the president may issue decrees that suspend or restrict some constitutional rights and guarantees with the approval of Congress, though these decrees are subject to judicial review as soon as possible. See Original Text for details.</t>
  </si>
  <si>
    <r>
      <rPr>
        <sz val="10"/>
        <color theme="1"/>
        <rFont val="Arial"/>
        <family val="2"/>
      </rPr>
      <t xml:space="preserve">[1] "Article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 ...
Article 71 
The ones who have the right to propose laws or decrees are:
I. The President of the Republic ...
The Law of the Congress will determine the procedure for the initiatives.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Otherwise, the initiative under its terms and without any further procedures will be the first matter that will be discussed and voted in the next plenary session. If approved or modified by the originating Chamber, the respective bill of law or decree will immediately be passed to the reviewing Chamber for discussion and vote on the same period and under the mentioned conditions.
Article 92
All regulations, decrees, covenants and orders issued by the President of the Republic shall also be signed by the [Minister] in charge of the matter, otherwise they won't be compulsory."
[2] "Legislation is generally grouped in the following categories ...
</t>
    </r>
    <r>
      <rPr>
        <i/>
        <sz val="10"/>
        <color theme="1"/>
        <rFont val="Arial"/>
        <family val="2"/>
      </rPr>
      <t>decretos</t>
    </r>
    <r>
      <rPr>
        <sz val="10"/>
        <color theme="1"/>
        <rFont val="Arial"/>
        <family val="2"/>
      </rPr>
      <t xml:space="preserve"> (decrees), based on the executive power to 'legislate' in order to modify, complete, or derogate the federal legislation."
[3] "Decreto
Resolución escrita de carácter normativo expedida por el titular del Poder Ejecutivo, en uso de sus facultades legislativas, o por el Poder Legislativo."</t>
    </r>
  </si>
  <si>
    <t>Power to call for citizen referendum / initiative</t>
  </si>
  <si>
    <t>The president has the power to request that Congress convoke referenda on issues of national or regional relevance. Congress must approve the request for any referenda to occur. The referenda may not alter the human rights recognised by the Constitution (1917) (Constitución Política de los Estados Unidos Mexicanos), international treaties to which Mexico is a party, Article 40 of the Constitution (1917), the permanence or continuity in office of popularly elected public servants, electoral matters, the budget or tax systems, existing infrastructure projects, or matters of national security and the armed forces.</t>
  </si>
  <si>
    <t>[1] "Artículo 35. 
Son derechos de la ciudadanía ...
VIII. Votar en las consultas populares sobre temas de trascendencia nacional o regional, las que se sujetarán a lo siguiente:
1o. Serán convocadas por el Congreso de la Unión a petición de:
a) El Presidente de la República;
b) El equivalente al treinta y tres por ciento de los integrantes de cualquiera de las Cámaras del Congreso de la Unión; o
c) Para el caso de las consultas populares de temas de trascendencia nacional, los ciudadanos, en un número equivalente, al menos, al dos por ciento de los inscritos en la lista nominal de electores, en los términos que determine la ley.
Con excepción de las hipótesis previstas en el inciso c) anterior, la petición deberá ser aprobada por la mayoría de cada Cámara del Congreso de la Unión; ...
3o. No podrán ser objeto de consulta popular la restricción de los derechos humanos reconocidos por esta Constitución y en los tratados internacionales de los que el Estado Mexicano sea parte, ni las garantías para su protección; los principios consagrados en el artículo 40 de la misma; la permanencia o continuidad en el cargo de los servidores públicos de elección popular; la materia electoral; el sistema financiero, ingresos, gastos y el Presupuesto de Egresos de la Federación; las obras de infraestructura en ejecución; la seguridad nacional y la organización, funcionamiento y disciplina de la Fuerza Armada permanente. La Suprema Corte de Justicia de la Nación resolverá, previo a la convocatoria que realice el Congreso de la Unión, sobre la constitucionalidad de la materia de la consulta;"
[2] "La Constitución señala que las consultas populares sobre temas de trascendencia nacional se sujetarán a: 1) ser convocadas por el Congreso de la Unión a petición de: 1) el Presidente de la República; 2) el equivalente al 33% de los integrantes de cualquiera de las Cámaras del Congreso de la Unión; o 3) los ciudadanos, en un número equivalente, al menos, al 2% de los inscritos en la lista nominal de electores. Agrega que la petición deberá ser aprobada por la mayoría de cada cámara del Congreso de la Unión. Cuando la participación total corresponda, al menos, al 40% de los ciudadanos inscritos en la lista nominal de electores, el resultado será vinculatorio para los poderes Ejecutivo y Legislativo federales y para las autoridades competentes. 
Serán actos susceptibles de consulta los actos de carácter legislativo del Congreso de la Unión y los administrativos del Ejecutivo federal. No podrán serlo: la restricción de los derechos humanos reconocidos por la Constitución; los principios consagrados en el artículo 40 de la misma; la materia electoral; los ingresos y gastos del Estado; la seguridad nacional; y la organización, funcionamiento y disciplina de la Fuerza Armada Permanente. 
La Suprema Corte de Justicia de la Nación resolverá, previa convocatoria del Congreso de la Unión, sobre la constitucionalidad de la materia de la consulta; y el Instituto Nacional Electoral tendrá a su cargo la organización, desarrollo, cómputo y declaración de resultados de la misma, la cual se realizará el mismo día de la jornada electoral federal."</t>
  </si>
  <si>
    <t>Power to convene congress</t>
  </si>
  <si>
    <t xml:space="preserve">The president has the power to call extraordinary sessions of Congress as long as the Permanent Committee (Comisión Permanente) agrees. </t>
  </si>
  <si>
    <t>"ARTICLE 78
During recesses of the Congress of the Union, there shall be a Permanent Committee composed of 37 members; 19 shall be Representatives and 18 shall be Senators, appointed by their respective [Chamber] the day before the closing of the ordinary period of sessions. A substitute shall be appointed for each member of the Permanent Committee.
Besides the powers conferred by this Constitution, the Permanent Committee shall have the following powers ...
Agree by its own means or by proposal of the Executive the call for an extraordinary period of sessions in one or both [Chambers] of the Congress. The call shall be approved the vote for two-thirds of the present congressmen/congresswomen. The call shall clearly state the reasons and objectives for the extraordinary sessions.
ARTICLE 89
The powers and rights of the President of the Republic are the following ...
XI.To call the Congress to an extraordinary period of sessions at Permanent Committee’s agreement."</t>
  </si>
  <si>
    <t>Power to grant pardons</t>
  </si>
  <si>
    <t>The president may grant pardons to individuals if they do not represent a public safety risk and they have not been sentenced for treason, espionage, terrorism, sabotage, genocide, crimes against health, rape, crimes against life, kidnapping, torture, human trafficking, or a repeat offense. The president may not pardon individuals found guilty for an offense committed during their term of office after the applicable chamber (either at the federal or state level) has deemed it necessary that judicial proceedings proceed. 
In exceptional cases, the president may grant pardons to sentenced individuals who have experienced serious human rights violations, provided they do not represent a public safety risk and they have exhausted all other means of legal defense.</t>
  </si>
  <si>
    <t>[1] "Artículo 89. Las facultades y obligaciones del Presidente, son las siguientes: ...
XIV. Conceder, conforme a las leyes, indultos a los reos sentenciados por delitos de competencia de los tribunales federales ...
Artículo 111. Para proceder penalmente contra los diputados y senadores al Congreso de la Unión, los ministros de la Suprema Corte de Justicia de la Nación, los magistrados de la Sala Superior del Tribunal Electoral, los consejeros de la Judicatura Federal, los secretarios de Despacho, el Fiscal General de la República, así como el consejero Presidente y los consejeros electorales del Consejo General del Instituto Nacional Electoral,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Para proceder penalmente contra el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28-12- 1982)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94.- El indulto no puede concederse, sino de sanción impuesta en sentencia irrevocable.
Artículo 95.- No podrá concederse de la inhabilitación para ejercer una profesión o alguno de los derechos civiles o políticos, o para desempeñar determinado cargo o empleo, pues estas sanciones sólo se extinguirán por la amnistía o la rehabilitación.
Artículo 96.- Cuando aparezca que el sentenciado es inocente, se procederá al reconocimiento de su inocencia, en los términos previstos por el Código de Procedimientos Penales aplicable y se estará a lo dispuesto en el artículo 49 de este Código.
Artículo 97.- Cuando la conducta observada por el sentenciado refleje un alto grado de reinserción social y su liberación no represente un riesgo para la tranquilidad y seguridad públicas, conforme al dictamen del órgano ejecutor de la sanción y no se trate de sentenciado por traición a la Patria, espionaje, terrorismo, sabotaje, genocidio, delitos contra la salud, violación, delito intencional contra la vida y secuestro, desaparición forzada, tortura y trata de personas, ni de reincidente por delito intencional, se le podrá conceder indulto por el Ejecutivo Federal, en uso de facultades discrecionales, expresando sus razones y fundamentos en los casos siguientes:
I.- Por los delitos de carácter político a que alude el artículo 144 de este Código;
II.- Por otros delitos cuando la conducta de los responsables haya sido determinada por motivaciones de carácter político o social, y
III.- Por delitos de orden federal o común en el Distrito Federal, cuando el sentenciado haya prestado importantes servicios a la Nación, y previa solicitud.
Artículo 97 Bis.- De manera excepcional, por sí o a petición del Pleno de alguna de las Cámaras del Congreso de la Unión, el Titular del Poder Ejecutivo Federal podrá conceder el indulto, por cualquier delito del orden federal o común en el Distrito Federal, y previo dictamen del órgano ejecutor de la sanción en el que se demuestre que la persona sentenciada no representa un peligro para la tranquilidad y seguridad públicas, expresando sus razones y fundamentos, cuando existan indicios consistentes de violaciones graves a los derechos humanos de la persona sentenciada. 
El Ejecutivo Federal deberá cerciorarse de que la persona sentenciada haya agotado previamente todos los recursos legales nacionales."</t>
  </si>
  <si>
    <t>Role of vice president in presidential decision-making</t>
  </si>
  <si>
    <t xml:space="preserve">Institutions with authority to influence presidential actions or output </t>
  </si>
  <si>
    <t>Congress, Congress's Permanent Committee (Comisión Permanente), ministers (Secretarios/as del Estado), the Supreme Court of Justice of the Nation (Suprema Corte de Justicia de la Nación), and the Superior Court of the Electoral Tribunal of the Federal Judiciary (Sala Superior del Tribunal Electoral del Poder Judicial de la Federación) under various conditions. See Original Text for details.</t>
  </si>
  <si>
    <t>"Artículo 21 ...
El Ejecutivo Federal podrá, con la aprobación del Senado en cada caso, reconocer la jurisdicción de la Corte Penal Internacional. ...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
Los decretos expedidos por el Ejecutivo durante la restricción o suspensión, serán revisados de oficio e inmediatamente por la Suprema Corte de Justicia de la Nación, la que deberá pronunciarse con la mayor prontitud sobre su constitucionalidad y validez ...
Artículo 69.
En la apertura de Sesiones Ordinarias del Primer Periodo de cada año de ejercicio del Congreso, el Presidente de la República presentará un informe por escrito, en el que manifieste el estado general que guarda la administración pública del país. En la apertura de las sesiones extraordinarias del Congreso de la Unión, o de una sola de sus cámaras, el Presidente de la Comisión Permanente informará acerca de los motivos o razones que originaron la convocatoria. 
Cada una de las Cámaras realizará el análisis del informe y podrá solicitar al Presidente de la República ampliar la información mediante pregunta por escrito y citar a los Secretarios de Estado y a los directores de las entidades paraestatales, quienes comparecerán y rendirán informes bajo protesta de decir verdad. La Ley del Congreso y sus reglamentos regularán el ejercicio de esta facultad.
En el primer año de su mandato, en la apertura del segundo periodo de sesiones ordinarias del Congreso, el Presidente de la República presentará ante la Cámara de Senadores, para su aprobación, la Estrategia Nacional de Seguridad Pública e informará anualmente sobre el estado que guarde. ... 
Artículo 73. 
El Congreso tiene facultad: ...
VIII. En materia de deuda pública, para: 
1o. Dar bases sobre las cuales el Ejecutivo pueda celebrar empréstitos y otorgar garantías sobre el crédito de la Nación, para aprobar esos mismos empréstitos y para reconocer y mandar pagar la deuda nacional. Ningún empréstito podrá celebrarse sino para la ejecución de obras que directamente produzcan un incremento en los ingresos públicos o, en términos de la ley de la materia, los que se realicen con propósitos de regulación monetaria, las operaciones de refinanciamiento o reestructura de deuda que deberán realizarse bajo las mejores condiciones de mercado; así como los que se contraten durante alguna emergencia declarada por el Presidente de la República en los términos del artículo 29. ...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 
Artículo 76. 
Son facultades exclusivas del Senado:
I. Analizar la política exterior desarrollada por el Ejecutivo Federal con base en los informes anuales que el Presidente de la República y el Secretario del Despacho correspondiente rindan al Congreso. Además, aprobar los tratados internacionales y convenciones diplomáticas que el Ejecutivo Federal suscriba, así como su decisión de terminar, denunciar, suspender, modificar, enmendar, retirar reservas y formular declaraciones interpretativas sobre los mismos;
II. Ratificar los nombramientos que el mismo funcionario haga de los Secretarios de Estado, en caso de que éste opte por un gobierno de coalición, con excepción de los titulares de los ramos de Defensa Nacional y Marina; del Secretario responsable del control interno del Ejecutivo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III. Autorizarlo también para que pueda permitir la salida de tropas nacionales fuera de los límites del País, el paso de tropas extranjeras por el territorio nacional y la estación de escuadras de otra potencia, por más de un mes, en aguas mexicanas.
IV. Analizar y aprobar el informe anual que el Ejecutivo Federal le presente sobre las actividades de la Guardia Nacional ...
Artículo 86. 
El cargo de Presidente de la República sólo es renunciable por causa grave, que calificará el Congreso de la Unión, ante el que se presentará la renuncia. ...
Artículo 88. 
El Presidente de la República podrá ausentarse del territorio nacional hasta por siete días, informando previamente de los motivos de la ausencia a la Cámara de Senadores o a la Comisión Permanente en su caso, así como de los resultados de las gestiones realizadas. En ausencias mayores a siete días, se requerirá permiso de la Cámara de Senadores o de la Comisión Permanente. ...
Artículo 92. Todos los reglamentos, decretos, acuerdos y órdenes del Presidente deberán estar firmados por el Secretario de Estado a que el asunto corresponda, y sin este requisito no serán obedecidos. ...
Artículo 99. El Tribunal Electoral será, con excepción de lo dispuesto en la fracción II del artículo 105 de esta Constitución, la máxima autoridad jurisdiccional en la materia y órgano especializado del Poder Judicial de la Federación. ...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con excepción de las que se refieran a la materia electoral, se susciten entre: ...
c) El Poder Ejecutivo y el Congreso de la Unión; aquél y cualquiera de las Cámaras de éste o, en su caso, la Comisión Permanente ...
Artículo 111. ...
Para proceder penalmente contra el Presidente de la República, sólo habrá lugar a acusarlo ante la Cámara de Senadores en los términos del artículo 110. En este supuesto, la Cámara de Senadores resolverá con base en la legislación penal aplicable ...
Artículo 131. 
Es facultad privativa de la Federación gravar las mercancías que se importen o exporten, o que pasen de tránsito por el territorio nacional, así como reglamentar en todo tiempo y aún prohibir, por motivos de seguridad o de policía, la circulación en el interior de la República de toda clase de efectos, cualquiera que sea su procedencia.
El Ejecutivo podrá ser facultado por el Congreso de la Unión para aumentar, disminuir o suprimir las cuotas de las tarifas de exportación e importación, expedidas por el propio Congreso, y para crear otras; así como para restringir y para prohibir las importaciones, las exportaciones y el tránsito de productos, artículos y efectos, cuando lo estime urgente, a fin de regular el comercio exterior, la economía del país, la estabilidad de la producción nacional, o de realizar cualquiera otro propósito, en beneficio del país. El propio Ejecutivo al enviar al Congreso el Presupuesto Fiscal de cada año, someterá a su aprobación el uso que hubiese hecho de la facultad concedida."</t>
  </si>
  <si>
    <t>All internal regulations for the Office of the Presidency (Oficina de la Presidencia) issued by the president must be signed by the pertinent minister (Secretario/a del Estado). In addition, the judicial branch can declare laws unconstitutional, including internal regulations of the presidency.</t>
  </si>
  <si>
    <t>"Artículo 92. Todos los reglamentos, decretos, acuerdos y órdenes del Presidente deberán estar firmados por el Secretario de Estado a que el asunto corresponda, y sin este requisito no serán obedecidos.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e) Se deroga.
f) Se deroga.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e) Se deroga.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t>
  </si>
  <si>
    <t>Institutions with authority to influence presidential budget</t>
  </si>
  <si>
    <t>The Chamber of Deputies (Cámara de Diputados) has the exclusive power to approve the nation's budget, including the presidential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</si>
  <si>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</si>
  <si>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presidential salary</t>
  </si>
  <si>
    <t>The Chamber of Deputies (Cámara de Diputados) has the exclusive power to approve the nation's budget, which includes the presidential salary.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</si>
  <si>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</si>
  <si>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The president must proactively disseminate information to the media and to the public on matters relating to its functioning, budget, and operations. See Original Text for details.</t>
  </si>
  <si>
    <t xml:space="preserve">[1]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laborales del personal de base o de confianza, así como los recursos públicos económicos, en especie o donativos, que sean entregados a los sindicatos y ejerzan como recursos públicos; condiciones generales de trabajo, contratos o convenios que regulen las relaciones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 </t>
  </si>
  <si>
    <t>Presidential protections / privileges</t>
  </si>
  <si>
    <t xml:space="preserve">The president may only be prosecuted for treason, corruption, electoral offenses, or other felonies.
The president may not be censured by Congress. 
In 2005, the Supreme Court of Justice of the Nation (Suprema Corte de Justicia de la Nación) ruled that the president may veto the Expenditure Budget (Presupuesto de Egresos). This ruling implies that, since the budget sets the president's salary, the president may block reductions to their own salary. </t>
  </si>
  <si>
    <t>[1] "Artículo 108 ... 
Durante el tiempo de su encargo, el Presidente de la República podrá ser imputado y juzgado por traición a la patria, hechos de corrupción, delitos electorales y todos aquellos delitos por los que podría ser enjuiciado cualquier ciudadano o ciudadana."
[2] "Respecto a las interpelaciones, mociones de censura, ésta son inexistentes. El régimen presidencial mexicano no las prevé a diferencia de otros regímenes presidenciales de Latinoamérica, como Costa Rica, Perú, El Salvador, Guatemala, República Dominicana, Venezuela, entre otros, que las contemplan en sus Constituciones, en su legislación, en su práctica parlamentaria..."
[3] "El pleno de la Suprema Corte de Justicia de la Nación (SCJN) determinó que la Constitución sí le otorga facultades al Presidente de la República para vetar el Presupuesto de Egresos de la Federación que aprueba la Cámara de Diputados, en una votación apretada de seis ministros en favor y cinco en contra."</t>
  </si>
  <si>
    <t>Election, Term, and Removal</t>
  </si>
  <si>
    <t>Presidential election process</t>
  </si>
  <si>
    <t>The election of the president will be direct and follow the terms provided by the electoral law. The position of president may be revoked in the terms established by the Constitution.</t>
  </si>
  <si>
    <t>[1] "Artículo 81. 
La elección del presidente será directa y en los términos que disponga la ley electoral. El cargo de presidente de los Estados Unidos Mexicanos puede ser revocado en los términos establecidos en esta Constitución."</t>
  </si>
  <si>
    <t>Term length</t>
  </si>
  <si>
    <t>6 years</t>
  </si>
  <si>
    <t>"Article 83 
The President will begin his tenure on October 1st and will last six years in office."</t>
  </si>
  <si>
    <t xml:space="preserve">Constitute Project, "Mexico 1917 (rev. 2015)," https://www.constituteproject.org/ontology/Mexico?lang=en </t>
  </si>
  <si>
    <t>Term limits</t>
  </si>
  <si>
    <t>The president may only serve 1 term.</t>
  </si>
  <si>
    <t>"Article 83 ...
The citizen who had performed as President of the Republic, popularly elected or under the interim or alternate character, or provisionally takes the office of the Federal Executive, in no case and under any circumstances may perform again this position."</t>
  </si>
  <si>
    <t>Qualifications for the presidency</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</si>
  <si>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</si>
  <si>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</si>
  <si>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 xml:space="preserve">Disqualifications for the presidency and limitations on former presidents </t>
  </si>
  <si>
    <t>Conditions under which impeachment can be initiated</t>
  </si>
  <si>
    <t xml:space="preserve">Not applicable: Mexican presidents cannot be impeached. </t>
  </si>
  <si>
    <t>Actors who can initiate impeachment and process of formal impeachment</t>
  </si>
  <si>
    <t>Actors who can convict and remove president, and process of conviction and removal</t>
  </si>
  <si>
    <t>Consequences of removal through impeachment</t>
  </si>
  <si>
    <t>Conditions for bringing criminal charges against president separate from impeachment</t>
  </si>
  <si>
    <t>The president can be tried for treason, corruption, electoral crimes, and other felonies in front of the Senate.</t>
  </si>
  <si>
    <t>"Artículo 108 ...
Durante el tiempo de su encargo, el Presidente de la República podrá ser imputado y juzgado por traición a la patria, hechos de corrupción, delitos electorales y todos aquellos delitos por los que podría ser enjuiciado cualquier ciudadano o ciudadana. ...
Artículo 110.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
Para proceder penalmente contra el Presidente de la República, sólo habrá lugar a acusarlo ante la Cámara de Senadores en los términos del artículo 110. En este supuesto, la Cámara de Senadores resolverá con base en la legislación penal aplicable."</t>
  </si>
  <si>
    <t>Process for trying president for criminal charges separate from impeachment</t>
  </si>
  <si>
    <t>Although a president cannot be impeached, the president is tried through the same process as impeachment: the Chamber of Deputies (Cámara de Diputados) can accuse the president with an absolute majority vote, and the Senate then tries the accused president, imposing a penalty with a two-thirds majority vote.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</si>
  <si>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[2] "Artículo 110. ...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
Artículo 111. ...
Por lo que toca al Presidente de la República, sólo habrá lugar a acusarlo ante la Cámara de Senadores en los términos del artículo 110. En este supuesto, la Cámara de Senadores resolverá con base en la legislación penal aplicable."</t>
  </si>
  <si>
    <t>Consequences of criminal conviction separate from impeachment</t>
  </si>
  <si>
    <t>If the president is convicted of treason, corruption, electoral offenses, or other felonies, sanctions from the applicable penal laws apply. See Original Text for sanctions associated with treason; sanctions associated with corruption, electoral offenses, or other felonies will depend on the type of crime.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</si>
  <si>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aunque las sanciones aplicables son las establecidas en la ley penal ordinaria."
[2] "Artículo 108 ...
Durante el tiempo de su encargo, el Presidente de la República podrá ser imputado y juzgado por traición a la patria, hechos de corrupción, delitos electorales y todos aquellos delitos por los que podría ser enjuiciado cualquier ciudadano o ciudadana."
[3] "LIBRO SEGUNDO
TITULO PRIMERO
Delitos contra la seguridad de la Nación
CAPITULO I
Traición a la Patria
Artículo 123.- Se impondrá la pena de prisión de cinco a cuarenta años y multa hasta de cincuenta mil pesos al mexicano que cometa traición a la patria en alguna de las formas siguientes:
I.- Realice actos contra la independencia, soberanía o integridad de la Nación Mexicana con la finalidad de someterla a persona, grupo o gobierno extranjero;
II.- Tome parte en actos de hostilidad en contra de la Nación, mediante acciones bélicas a las órdenes de un Estado extranjero o coopere con éste en alguna forma que pueda perjudicar a México.
Cuando los nacionales sirvan como tropa, se impondrá pena de prisión de uno a nueve años y multa hasta de diez mil pesos;
Se considerará en el supuesto previsto en el primer párrafo de esta fracción, al que prive ilegalmente de su libertad a una persona en el territorio nacional para entregarla a las autoridades de otro país o trasladarla fuera de México con tal propósito.
III.- Forme parte de grupos armados dirigidos o asesorados por extranjeros; organizados dentro o fuera del país, cuando tengan por finalidad atentar contra la independencia de la República, su soberanía, su libertad o su integridad territorial o invadir el territorio nacional, aun cuando no exista declaración de guerra;
IV.- Destruya o quite dolosamente las señales que marcan los límites del territorio nacional, o haga que se confundan, siempre que ello origine conflicto a la República, o ésta se halle en estado de guerra;
V.- Reclute gente para hacer la guerra a México, con la ayuda o bajo la protección de un gobierno extranjero;
VI.- Tenga, en tiempos de paz o de guerra, relación o inteligencia con persona, grupo o gobierno extranjeros o le dé instrucciones, información o consejos, con objeto de guiar a una posible invasión del territorio nacional o de alterar la paz interior;
VII.- Proporcione dolosamente y sin autorización, en tiempos de paz o de guerra, a persona, grupo o gobierno extranjeros, documentos, instrucciones o datos de establecimientos o de posibles actividades militares;
VIII.- Oculte o auxilie a quien cometa actos de espionaje, sabiendo que los realiza;
IX.- Proporcione a un Estado extranjero o a grupos armados dirigidos por extranjeros, los elementos humanos o materiales para invadir el territorio nacional, o facilite su entrada a puestos militares o le entregue o haga entregar unidades de combate o almacenes de boca o guerra o impida que las tropas mexicanas reciban estos auxilios;
X.- Solicite la intervención o el establecimiento de un protectorado de un Estado extranjero o solicite que aquel haga la guerra a México; si no se realiza lo solicitado, la prisión será de cuatro a ocho años y multa hasta de diez mil pesos;
XI.- Invite a individuos de otro Estado para que hagan armas contra México o invadan el territorio nacional, sea cual fuere el motivo que se tome; si no se realiza cualquiera de estos hechos, se aplicará la pena de cuatro a ocho años de prisión y multa hasta de diez mil pesos;
XII.- Trate de enajenar o gravar el territorio nacional o contribuya a su desmembración;
XIII.- Reciba cualquier beneficio, o acepte promesa de recibirlo, con el fin de realizar alguno de los actos señalados en este artículo;
XIV.- Acepte del invasor un empleo, cargo o comisión y dicte, acuerde o vote providencias encaminadas a afirmar al gobierno intruso y debilitar al nacional; y
XV.- Cometa, declarada la guerra o rotas las hostilidades, sedición, motín, rebelión, terrorismo, sabotaje o conspiración.
Artículo 124.- Se aplicará la pena de prisión de cinco a veinte años y multa hasta de veinticinco mil pesos, al mexicano que:
I.- Sin cumplir las disposiciones constitucionales, celebre o ejecute tratados o pactos de alianza ofensiva con algún Estado, que produzcan o puedan producir la guerra de México con otro, o admitatropas o unidades de guerra extranjeras en el país;
II.- En caso de una invasión extranjera, contribuya a que en los lugares ocupados por el enemigo se establezca un gobierno de hecho, ya sea dando su voto, concurriendo a juntas, firmando actas o representaciones o por cualquier otro medio;
III.- Acepte del invasor un empleo, cargo o comisión, o al que, en el lugar ocupado, habiéndolo obtenido de manera legítima lo desempeñe en favor del invasor; y
IV.- Con actos no autorizados ni aprobados por el gobierno, provoque una guerra extranjera con México, o exponga a los mexicanos a sufrir por esto, vejaciones o represalias.
Artículo 125.- Se aplicará la pena de dos a doce años de prisión y multa de mil a veinte mil pesos al que incite al pueblo a que reconozca al gobierno impuesto por el invasor o a que acepte una invasión o protectorado extranjero."</t>
  </si>
  <si>
    <t>Process(es) to remove president that involve consulting population</t>
  </si>
  <si>
    <t>In a process of revoking mandate, citizens can vote to remove the president from office. Citizens, numbering at least 3 percent of the national registered electorate and at least 3 percent of the registered electorate in at least 17 federal entities, can petition the National Electoral Institute (Instituto Nacional Electoral) to convoke the process in the 3 months following the president's third year in office. The National Electoral Institute runs the process, and the Superior Court of the Electoral Tribunal of the Federal Judiciary (La Sala Superior del Tribunal Electoral del Poder Judicial de la Federación) issues the results. For a valid result, at least 40 percent of the electorate must vote; an absolute majority is required to remove the president from office.</t>
  </si>
  <si>
    <t>"Artículo 35. Son derechos de la ciudadanía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</si>
  <si>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 xml:space="preserve">Line of succession </t>
  </si>
  <si>
    <t>"Article 84 
In case of a complete absence of President of the Republic, while the Congress appoints the interim or alternate president in a term no longer than sixty days, the Minister of Interior will provisionally take the office of the Executive Power. ...
When there is complete absence of President during the two first years of the respective period, if the Congress of the Union were in sessions and at least two thirds of the total number of members of each Chamber were attending, the Congress shall immediately constitute itself in the Electoral College. The Electoral College through secret ballot and by the vote of the absolute majority shall appoint an interim president under the terms set by the Law of the Congress. The same Congress will issue, within ten days following such appointment, the call for the election of President that should end the respective period. Between the date of the call for elections and the Election Day there shall be no less than seven months and no more than nine months. The elected president will begin his/her term in office and swear before the Congress seven days after the electoral process has ended.
If the Congress were not in sessions, the Permanent Commission will immediately call for extraordinary sessions to constitute the Electoral College, appoint an interim president and issue the call to presidential elections under the terms of the previous paragraph.
When the complete absence of President happens in the last four years of the respective period, if the Congress of the Union is in session, it will appoint an alternate president, who will complete the period, following in that capacity, the same procedure as in the case of the interim president.
If the Congress were not in sessions, the Permanent Commission will immediate call for extraordinary sessions to constitute the Electoral College and to appoint an alternate president, following in that capacity, the same procedure as in the case of interim president."</t>
  </si>
  <si>
    <t>Current President</t>
  </si>
  <si>
    <t>Name – president</t>
  </si>
  <si>
    <t>Andrés Manuel López Obrador</t>
  </si>
  <si>
    <t>Date elected – president</t>
  </si>
  <si>
    <t>1 July 2018</t>
  </si>
  <si>
    <t>Date inaugurated – president</t>
  </si>
  <si>
    <t>1 December 2018</t>
  </si>
  <si>
    <t>[2]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[3]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</si>
  <si>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Date of next presidential election </t>
  </si>
  <si>
    <t>Not yet announced: according to Article 22 of the General Law on Electoral Institutions and Procedures, presidential elections are held on the first Sunday of June every 6 years. The next election is expected to take place on 2 June 2030.</t>
  </si>
  <si>
    <t>[1] "Artículo 22.
1. Las elecciones ordinarias deberán celebrarse el primer domingo de junio del año que corresponda, para elegir ... 
c) Presidente de los Estados Unidos Mexicanos, cada seis años."</t>
  </si>
  <si>
    <t>Last day of current term – president</t>
  </si>
  <si>
    <t>30 September 2024</t>
  </si>
  <si>
    <t>[1]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[2]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</si>
  <si>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[1] Diario Oficial de la Federación, "DECRETO por el que se reforman, adicionan y derogan diversas disposiciones de la Constitución Política de los Estados Unidos Mexicanos, en materia política-electoral.," http://dof.gob.mx/nota_detalle.php?codigo=5332025&amp;fecha=10/02/2014
[2] Constitute Project, "Mexico 1917 (rev. 2015)," https://www.constituteproject.org/ontology/Mexico?lang=en </t>
  </si>
  <si>
    <t>Professional biography – president</t>
  </si>
  <si>
    <t>"Andrés Manuel López Obrador nació el 13 de noviembre de 1953 en Tepetitán, población del municipio de Macuspana, Tabasco; es licenciado en Ciencias Políticas y Administración Pública por la Universidad Nacional Autónoma de México (1973 – 1976).
Inició su carrera política al apoyar la candidatura a senador del poeta tabasqueño Carlos Pellicer, por el estado de Tabasco. En 1977 fue director del Instituto Indigenista de Tabasco, donde realizó una importante labor dedicada a los indígenas chontales.
En 1984 regresó al Distrito Federal para asumir la dirección de Promoción Social del Instituto Nacional del Consumidor. Del 2 de agosto de 1996 al 10 de abril de 1999, ocupó el cargo de presidente del Partido de la Revolución Democrática (PRD).
El Licenciado Andrés Manuel López Obrador se distinguió por ser el principal crítico del rescate bancario, conocido como Fobaproa, en 1999.
De diciembre de 2000 a julio de 2005 fue Jefe de Gobierno del Distrito federal, convirtiéndose en el primer mandatario en asumir el cargo por seis años. En 2004 la encuesta City Mayors lo calificó como el segundo mejor alcalde del mundo.
Fue tres veces candidato a la presidencia de la República en las elecciones de 2006, 2012 y 2018. En su tercera postulación para el cargo como jefe del Poder Ejecutivo en 2018, ganó la elección con el 53.19% de los votos, lo que le dio una ventaja de 17 millones 503 mil 363 votos frente a su contrincante más cercano.
Asumió el cargo de presidente constitucional de los Estados Unidos Mexicanos el 1º de diciembre de 2018, día en el que inició un cambio de régimen, la Cuarta Transformación de México."</t>
  </si>
  <si>
    <t>Party affiliation(s) since election – president</t>
  </si>
  <si>
    <t>National Regeneration Movement (Movimiento de Regeneración Nacional - MORENA) (2018-present)</t>
  </si>
  <si>
    <t>Gender – president</t>
  </si>
  <si>
    <t>Man</t>
  </si>
  <si>
    <t>Current Vice President</t>
  </si>
  <si>
    <t>Name – vice president</t>
  </si>
  <si>
    <t>Date elected – vice president</t>
  </si>
  <si>
    <t>Date inaugurated – vice president</t>
  </si>
  <si>
    <t>Last day of current term – vice president</t>
  </si>
  <si>
    <t>Professional biography – vice president</t>
  </si>
  <si>
    <t>Party affiliation(s) since election – vice president</t>
  </si>
  <si>
    <t>Gender – vice president</t>
  </si>
  <si>
    <t>Ministries Overview</t>
  </si>
  <si>
    <t>Total number of ministries</t>
  </si>
  <si>
    <t>20</t>
  </si>
  <si>
    <t>"Artículo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Infraestructura,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</si>
  <si>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Link to organizational chart of all ministries</t>
  </si>
  <si>
    <t xml:space="preserve">Total annual budget for all ministries </t>
  </si>
  <si>
    <t>MXN $2,030,038,946,901 (signed 22 November 2023, in force 1 January 2024)</t>
  </si>
  <si>
    <t xml:space="preserve">Total annual budget for all ministries as percentage of overall federal / national budget </t>
  </si>
  <si>
    <t>Functions / powers corresponding to all ministries</t>
  </si>
  <si>
    <t>"Artículo 12. Cada Secretaría de Estado formulará, respecto de los asuntos de su competencia; los proyectos de leyes, reglamentos, decretos, acuerdos, y órdenes del Presidente de la República. ...
Artículo 17. Para la más eficaz atención y eficiente despacho de los asuntos de su competencia, las Secretarías de Estado podrán contar con órganos administrativos desconcentrados que les estarán jerárquicamente subordinados y tendrán facultades específicas para resolver sobre la materia y dentro del ámbito territorial que se determine en cada caso, de conformidad con las disposiciones legales aplicables. ...
Artículo 18. En el reglamento interior de cada una de las Secretarías de Estado que será expedido por el Presidente de la República, se determinarán las atribuciones de sus unidades administrativas, así como la forma en que los titulares podrán ser suplidos en sus ausencias."</t>
  </si>
  <si>
    <t xml:space="preserve">Institutions involved in creation, elimination, or alteration of ministries </t>
  </si>
  <si>
    <t>The President and Congress. See Original Text for details.</t>
  </si>
  <si>
    <t>[1] "Artículo 18. En el reglamento interior de cada una de las Secretarías de Estado que será expedido por el Presidente de la República, se determinarán las atribuciones de sus unidades administrativas, así como la forma en que los titulares podrán ser suplidos en sus ausencias."
[2] "Artículo 90. La Administración Pública Federal será centralizada y paraestatal conforme a la Ley Orgánica que expida el Congreso, que distribuirá los negocios del orden administrativo de la Federación que estarán a cargo de las Secretarías de Estado y definirá las bases generales de creación de las entidades paraestatales y la intervención del Ejecutivo Federal en su operación."</t>
  </si>
  <si>
    <t>Positions referred to as “minister” that do not have an associated ministry</t>
  </si>
  <si>
    <t xml:space="preserve">Total number of ministers </t>
  </si>
  <si>
    <t>"Artículo 14.- Al frente de cada Secretaría habrá un Secretario de Estado ...
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Infraestructura,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</si>
  <si>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Gender composition of ministers</t>
  </si>
  <si>
    <t>Women: 45% (9/20)
Men: 55% (11/20)</t>
  </si>
  <si>
    <t>Main functions / powers of all ministers</t>
  </si>
  <si>
    <t>"Artículo 11. Los titulares de las Secretarías de Estado ejercerán las funciones de su competencia por acuerdo del Presidente de la República. 
Artículo 12. Cada Secretaría de Estado formulará, respecto de los asuntos de su competencia; los proyectos de leyes, reglamentos, decretos, acuerdos, y órdenes del Presidente de la República.
Artículo 13.- Los reglamentos, decretos y acuerdos expedidos por el Presidente de la República deberán, para su validez y observancia constitucionales, ir firmados por el Secretario de Estado respectivo y, cuando se refieran a asuntos de la competencia de dos o más Secretarías, deberán ser refrendados por todos los titulares de las mismas.
Tratándose de los decretos promulgatorios de las leyes o decretos expedidos por el Congreso de la Unión, sólo se requerirá el refrendo del titular de la Secretaría de Gobernación ...
Artículo 14.- Al frente de cada Secretaría habrá un Secretario de Estado, quien, para el despacho de los asuntos de su competencia, se auxiliará por los Subsecretarios, Titular de la Unidad de Administración y Finanzas, Jefes de Unidad, Directores, Subdirectores, Jefes de Departamento, y los demás funcionarios, en los términos que establezca el reglamento interior respectivo y otras disposiciones legales. Las Secretarías de la Defensa Nacional, de Marina y de Hacienda y Crédito Público contarán cada una con una Oficialía Mayor, las cuales tendrán las funciones que establezca el artículo 20 de esta ley y las que determinen los reglamentos interiores.
En los juicios de amparo, el Presidente de la República podrá ser representado por el titular de la dependencia a que corresponde el asunto, según la distribución de competencias. Los recursos administrativos promovidos contra actos de los Secretarios de Estado serán resueltos dentro del ámbito de su Secretaría en los términos de los ordenamientos legales aplicables. ... 
Artículo 16.- Corresponde originalmente a los titulares de las Secretarías de Estado el trámite y resolución de los asuntos de su competencia, pero para la mejor organización del trabajo podrán delegar en los funcionarios a que se refiere el artículo 14 de esta Ley, cualesquiera de sus facultades, excepto aquéllas que por disposición de ley o del reglamento interior respectivo, deban ser ejercidas precisamente por dichos titulares.
Los propios titulares de las Secretarías de Estado también podrán adscribir orgánicamente las unidades administrativas establecidas en el reglamento interior respectivo, a las Subsecretarías y a las otras unidades de nivel administrativo equivalente que se precisen en el mismo reglamento interior. ...
Artículo 19. El titular de cada Secretaría de Estado expedirá los manuales de organización, de procedimientos y de servicios al público necesarios para su funcionamiento, los que deberán contener información sobre la estructura orgánica de la dependencia y las funciones de sus unidades administrativas, así como sobre los sistemas de comunicación y coordinación y los principales procedimientos administrativos que se establezcan. Los manuales y demás instrumentos de apoyo administrativo interno, deberán mantenerse permanentemente actualizados. Los manuales de organización general deberán publicarse en el Diario Oficial de la Federación, mientras que los manuales de procedimientos y de servicios al público deberán estar disponibles para consulta de los usuarios y de los propios servidores públicos, a través del registro electrónico que opera la Secretaría de la Función Pública. En cada una de las dependencias y entidades de la Administración Pública Federal, se mantendrán al corriente los escalafones de los trabajadores, y se establecerán los sistemas de estímulos y recompensas que determinen la ley y las condiciones generales de trabajo respectivas. ...
Artículo 23. Los Secretarios de Estado, una vez abierto el período de sesiones ordinarias, darán cuenta al Congreso de la Unión del estado que guarden sus respectivos ramos y deberán informar, además, cuando cualquiera de las Cámaras los cite en los casos en que se discuta una ley o se estudie un negocio concerniente a sus actividades. Esta última obligación será extensiva a los directores de los organismos descentralizados y de las empresas de participación estatal mayoritaria."</t>
  </si>
  <si>
    <t xml:space="preserve">Qualifications for appointment </t>
  </si>
  <si>
    <t xml:space="preserve">Ministers (Secretarios/as del Estado) must be Mexican citizens by birth and 30 years or older. </t>
  </si>
  <si>
    <t>"ARTICLE 91
In order to become a [Minister], it is required to be a Mexican citizen by birth, with legal capacity to exercise his rights, and to be 30 years old."</t>
  </si>
  <si>
    <t>Disqualifications for appointment and limitations on former ministers</t>
  </si>
  <si>
    <t>"Artículo 28. … Los comisionados deberán cumplir los siguientes requisitos: ...
VII. No haber sido Secretario de Estado, Fiscal General de la República, senador, diputado federal o local, Gobernador de algún Estado o Jefe de Gobierno de la Ciudad de México, durante el año previo a su nombramiento, y ...
Artículo 55. Para ser diputado se requiere ...
V. No ser titular de alguno de los organismos a los que esta Constitución otorga autonomía, ni ser Secretario o Subsecretario de Estado ...
Artículo 82. Para ser Presidente se requiere: ...
VI. No ser Secretario o subsecretario de Estado, Fiscal General de la República, ni titular del poder ejecutivo de alguna entidad federativa, a menos de que se separe de su puesto seis meses antes del día de la elección ...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116. ...
III. ... Los Magistrados integrantes de los Poderes Judiciales Locales, deberán reunir los requisitos señalados por las fracciones I a V del artículo 95 de esta Constitución. No podrán ser Magistrados las personas que hayan ocupado el cargo de Secretario o su equivalente, Procurador de Justicia o Diputado Local, en sus respectivos Estados, durante el año previo al día de la designación."</t>
  </si>
  <si>
    <t xml:space="preserve">Process for ministerial appointment </t>
  </si>
  <si>
    <t>If a coalition government is not formed, the president may freely appoint ministers (secretarios/as del estado) except for the minister in charge of finance, whose appointment must be approved by the Chamber of Deputies (Cámara de Diputados). If a coalition is formed, the Senate must approve ministerial appointments with some exceptions. For the 2018-2024 presidential term, the president may opt to form a coalition government whenever they choose. 
See Original Text for details.</t>
  </si>
  <si>
    <r>
      <rPr>
        <sz val="10"/>
        <color theme="1"/>
        <rFont val="Arial"/>
        <family val="2"/>
      </rPr>
      <t xml:space="preserve">[1] "ARTICLE 74
The Constitution grants the [Chamber of Deputies] several exclusive powers: ... 
III.To ratify the appointment made by the President to the [Ministry] of [Finance], unless when a coalition government was formed, in which case would be under the specifications of the article 76 fraction II of this Constitution, as well as the directive employees at the [Ministry] of [Finance]. ...
</t>
    </r>
    <r>
      <rPr>
        <b/>
        <sz val="10"/>
        <color theme="1"/>
        <rFont val="Arial"/>
        <family val="2"/>
      </rPr>
      <t xml:space="preserve">
</t>
    </r>
    <r>
      <rPr>
        <sz val="10"/>
        <color theme="1"/>
        <rFont val="Arial"/>
        <family val="2"/>
      </rPr>
      <t>ARTICLE 76   
The Constitution grants the Senate several exclusive powers: ...
II.Ratify appointments made by the President of the [Ministries] in case that a government coalition is formed, with exception of the [Ministries] of National Defense and the Navy; the [Ministry] responsible for internal control of the Federal Executive; the Foreign Affairs Minister; the Ambassadors and General Consuls; the directive employees of the Foreign Affairs Ministry; the members of the collegiate organs in charge of the regulation in regard to telecommunications, energy, economic competitiveness, colonels and other high ranking members of the Army, Navy and Air Force, according to the terms that the law establishes ...
ARTICLE 89
The powers and rights of the President of the Republic are the following: ...
II.To freely appoint and remove the [Ministers], to remove the ambassadors, general consuls and directive employees of the Treasury, and to freely appoint and remove the rest of the employees of the Union, whose appointment or removal is not otherwise set in the Constitution or laws;
The [Ministries] and high-ranking employees of the Treasury and Foreign Affairs shall begin their functions on the date of their appointment, When they were not ratified in the terms established by this Constitution they will cease their functions.
According to the postulates about the ratification of the Foreign Affairs Minister and the Treasury Minister, when there is not a coalition government in functions, if the respective Chamber does not ratify in two occasions the appointment of the nominated Minister then the person selected by the Federal Executive shall occupy the office."
[2] "Acuerdo pactado por el jefe del Ejecutivo Federal y los partidos políticos que en aquél intervengan. Se regulará por convenio con un programa de gobierno sometido a la aprobación definitiva de la mayoría de los miembros presentes del Senado y será ejecutado por el Gabinete que acuerden los partidos políticos coaligados. En el Gobierno de Coalición se deberá plasmar una agenda legislativa, la orientación que tendrán las políticas públicas y las causas de su disolución.
La razón del Gobierno de Coalición está cimentada en la necesidad de construir mayorías para alcanzar una gobernabilidad democrática, lo que además de ampliar márgenes de consenso otorga elementos para mantener un equilibrio entre el ejercicio del Poder Ejecutivo y el Legislativo en contextos de gobiernos divididos.
En México, de acuerdo con la reforma a los artículos 74, 76 y 89 de la Constitución Política, aprobada el 10 de febrero de 2014, se establece que para el sexenio 2018-2024 el Presidente de la República podrá optar por esa forma de gobierno en cualquier momento de su gestión y no estará sujeto a plazo de duración."</t>
    </r>
  </si>
  <si>
    <t>Process for ministerial removal</t>
  </si>
  <si>
    <t>The president may freely remove ministers (secretarios/as del estado), and Congress can remove ministers from office through the impeachment process.</t>
  </si>
  <si>
    <t>"Artículo 89. Las facultades y obligaciones del Presidente, son las siguientes: ...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
Artículo 110. Podrán ser sujetos de juicio político ... los secretarios de Despacho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secretarios de Despacho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Por lo que toca al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</si>
  <si>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Ministry of Governance (Secretaría de Gobernación)</t>
  </si>
  <si>
    <t>"Artículo 26. Para el despacho de los asuntos del orden administrativo, el Poder Ejecutivo de la Unión contará con las siguientes dependencias:
Secretaría de Gobernación…”</t>
  </si>
  <si>
    <t>Primary focus area(s)</t>
  </si>
  <si>
    <t>Civil Service / Bureaucracy</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</si>
  <si>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t>
  </si>
  <si>
    <t>Secondary focus area(s)</t>
  </si>
  <si>
    <t>Communication and Media; Human Rights</t>
  </si>
  <si>
    <t>"Artículo 27.- A la Secretaría de Gobernación corresponde el despacho de los siguientes asuntos ...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t>
  </si>
  <si>
    <t>Mission</t>
  </si>
  <si>
    <t>"Fomentar la gobernabilidad democrática, fortalecer el Estado de Derecho, establecer una cultura de respeto y protección de los Derechos Humanos, priorizando la construcción y participación de la ciudadanía, con el objetivo de reconstruir el tejido social y con ello dar pasos firmes en la estabilidad social y política del país, a través de relaciones con las diversas figuras que componen el Estado Mexicano y los poderes de la Unión."</t>
  </si>
  <si>
    <t>https://www.gob.mx/segob</t>
  </si>
  <si>
    <t>Link to most recent organizational chart published by the government</t>
  </si>
  <si>
    <t>Year ministry originally created</t>
  </si>
  <si>
    <t>1821</t>
  </si>
  <si>
    <t>"1821
El 18 de noviembre, se dictó el Reglamento Provisional de la Regencia que determinaría las funciones de la llamada Secretaría de Relaciones Exteriores e Interiores que tuvo a su cargo las funciones de Gobierno General. Su primer titular fue José Manuel de Herrera (1821-1823) y tenía como funciones '…todas las relaciones diplomáticas de las cortes extranjeras; así como de la Dirección de Correos, de las composiciones de caminos, calzadas, puentes y demás [...] y de todo aquello que sea puramente de Estado.'”</t>
  </si>
  <si>
    <t>Name when originally created</t>
  </si>
  <si>
    <t>Ministry of Domestic and Foreign Affairs (Secretaría de Relaciones Relaciones Exteriores e Interiores)</t>
  </si>
  <si>
    <t>Year ministry acquired current name</t>
  </si>
  <si>
    <t>1891</t>
  </si>
  <si>
    <t>"1891
El 13 de mayo, el General Porfirio Díaz, mediante Decreto expidió la Ley que reorganiza las funciones del Estado en siete secretarías. Se determinó que a la SEGOB le correspondería la aplicación de medidas en el orden administrativo para la observación de la Constitución; las reformas constitucionales; las elecciones generales; las relaciones con el Congreso de la Unión; derechos del hombre y del ciudadano; la libertad de cultos y policía de este ramo; la policía rural de la Federación; la salubridad pública; las amnistías; la división territorial y límites de los estados; las relaciones con los estados; la Guardia Nacional del Distrito y Territorios; el Gobierno del Distrito y Territorios Federales en todo lo político y administrativo; así como las elecciones locales, los hospicios, las escuelas de ciegos y sordomudos, la casa de expósitos y asilos, los montes de piedad, las cajas de ahorros, las casas de empeño, las loterías, las penitenciarías, cárceles, presidios y casas de corrección, los teatros y diversiones públicas; las festividades nacionales; el Diario Oficial e imprenta del Gobierno."</t>
  </si>
  <si>
    <t>MXN $10,868,792,885 (signed 22 November 2023, in force 1 January 2024)</t>
  </si>
  <si>
    <t>Total annual budget as percentage of overall budget for all ministries</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</si>
  <si>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IV. Garantizar el carácter laico del Estado mexicano; conducir las relaciones entre el Estado y las iglesias o agrupaciones religiosas, así como vigilar y hacer cumplir las disposiciones constitucionales y legales en esta materia;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X. Tramitar lo relativo a la aplicación del artículo 33 de la Constitución;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XIV. Regular, autorizar y vigilar el juego, las apuestas, las loterías y rifas, en los términos de las leyes relativas;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 y
XXIV. Los demás que le atribuyan expresamente las leyes y reglamentos."</t>
  </si>
  <si>
    <t>Name of associated participatory institution(s)</t>
  </si>
  <si>
    <t>Head of Ministry</t>
  </si>
  <si>
    <t>Name of current minister</t>
  </si>
  <si>
    <t>Luisa María Alcalde Luján</t>
  </si>
  <si>
    <t>Term in office of current minister</t>
  </si>
  <si>
    <t>19 June 2023–present</t>
  </si>
  <si>
    <t>Professional biography of current minister</t>
  </si>
  <si>
    <t>"Nació en la Ciudad de México en 1987, es licenciada en Derecho por la Universidad Nacional Autónoma de México y tiene estudios de Maestría en Derecho por la Universidad de Berkeley California.
Se convirtió en la mujer más joven en ser Secretaria de Estado en el México moderno, y ha sido una asidua defensora del salario mínimo digno, tema que forma parte fundamental de su agenda como titular de Trabajo y Previsión Social.
Fue asistente de investigación en el Instituto de Investigaciones Jurídicas de la UNAM y Coordinadora Nacional de Morena Jóvenes y Estudiantes. Han fungido como Diputada por el mismo partido en la comisión de Trabajo y Previsión Social e imparte la asignatura de Derecho Colectivo del trabajo en la Escuela de Derecho Ponciano Arriaga."</t>
  </si>
  <si>
    <t>Party affiliation of current minister while in office</t>
  </si>
  <si>
    <t>Current party affiliation is not available; Alcalde's last known party affiliation was National Regeneration Movement (Movimiento Regeneración Nacional - MORENA), for which she was a deputy in the Chamber of Deputies (Cámara de Diputados) until 2015.</t>
  </si>
  <si>
    <t>[1] "En 2011 se afilió a Morena, donde fue Representante de jóvenes y estudiantes.
En 2012 fue electa diputada federal a la LXII Legislatura por el Partido Movimiento Ciudadano, donde fue secretaria en la comisión de Trabajo y Previsión Social, concluyendo el encargo en 2015."</t>
  </si>
  <si>
    <t>Gender of current minister</t>
  </si>
  <si>
    <t>Woman</t>
  </si>
  <si>
    <t>Annual salary of current minister</t>
  </si>
  <si>
    <t>Past Heads of Ministry Under Current Administration</t>
  </si>
  <si>
    <t>Name of last minister</t>
  </si>
  <si>
    <t>Adán Augusto López Hernández</t>
  </si>
  <si>
    <t>Term in office of last minister</t>
  </si>
  <si>
    <t>26 August 2021–16 June 2023</t>
  </si>
  <si>
    <t>Professional biography of last minister</t>
  </si>
  <si>
    <t>"Nació en Paraíso, Tabasco. Es licenciado en Derecho por la Universidad Juárez Autónoma de Tabasco. Ha sido diputado en el Congreso del Estado de Tabasco; diputado federal por el 04 distrito electoral federal de su estado y senador de la República.
Trayectoria profesional
- En 1992 fue presidente de la Junta Local de Conciliación y Arbitraje del Estado de Tabasco, en ese mismo año es nombrado subsecretario de Desarrollo Político y Protección Civil del Gobierno del Estado de Tabasco.
- En 1993 fungió como subsecretario de Gobierno y Asuntos Jurídicos.
- Entre 1994 y 2018, fue notario público titular de la Notaría No. 27, en la ciudad de Villahermosa, Tabasco.
- De 2007 a 2009 fue elegido como diputado al Congreso del Estado de Tabasco de 2007 a 2009.
- Diputado Federal de 2009 a 2012 por el 04 distrito electoral federal de su estado.
- Fue senador de la República de 2012 a 2015.
- En 2019 se convirtió en gobernador de Tabasco. En 2021 solicitó licencia para incorporarse como secretario de Gobernación.
Formación Académica
- Licenciado en Derecho por la Universidad Juárez Autónoma de Tabasco.
- Realizó estudios de derecho comparado en el Instituto de Derecho Comparado de París.
- Maestro en Ciencias Políticas por la Universidad Sorbona Nueva-París 3
- Diplomado en Derecho Notarial por la Universidad Nacional Autónoma de México."</t>
  </si>
  <si>
    <t>Party affiliation of last minister while in office</t>
  </si>
  <si>
    <t>National Regeneration Movement (Movimiento Regeneración Nacional - MORENA)</t>
  </si>
  <si>
    <t>“El 23 de enero del 2014 renunció al grupo parlamentario del PRD para sumarse al Movimiento Regeneración Nacional (Morena), partido que lo postuló como candidato a la gubernatura de Tabasco en 2018.”</t>
  </si>
  <si>
    <t>Gender of last minister</t>
  </si>
  <si>
    <t>Annual salary of last minister</t>
  </si>
  <si>
    <t>Name of second-to-last minister</t>
  </si>
  <si>
    <t>Olga Sánchez Cordero</t>
  </si>
  <si>
    <t>Term in office of second-to-last minister</t>
  </si>
  <si>
    <t>1 December 2018–26 August 2021</t>
  </si>
  <si>
    <t>Professional biography of second-to-last minister</t>
  </si>
  <si>
    <t>"Trayectoria laboral
Senadora de la República (1 de septiembre de 2018). Pidió licencia por tiempo indefinido el 29 de noviembre de 2018.
Diputada Constituyente de la Ciudad de México (2016).
Ministra de la Suprema Corte de Justicia de la Nación (febrero 1995 - noviembre 2015).
Magistrada numeraria del Tribunal Superior de Justicia del Distrito Federal (1993-1995).
Primera mujer notaria por oposición en el entonces Distrito Federal. Desempeñó el cargo como titular de la Notaría Pública 182.
Trayectoria académica
Desde 1975 ha impartido Derecho Positivo Mexicano, Bienes, Sociología, Sociología General, Jurídica y de México en varios colegios y en la UNAM.
Miembro de varias comisiones Dictaminadoras en la UNAM y consejera técnica en la Facultad de Derecho."</t>
  </si>
  <si>
    <t>Party affiliation of second-to-last minister while in office</t>
  </si>
  <si>
    <t>Gender of second-to-last minister</t>
  </si>
  <si>
    <t>Annual salary of second-to-last minister</t>
  </si>
  <si>
    <t>Ministry of Foreign Affairs (Secretaría de Relaciones Exteriores)</t>
  </si>
  <si>
    <t>"Artículo 26. Para el despacho de los asuntos del orden administrativo, el Poder Ejecutivo de la Unión contará con las siguientes dependencias: ...
Secretaría de Relaciones Exteriores…”</t>
  </si>
  <si>
    <t>Foreign Affairs</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</si>
  <si>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t>
  </si>
  <si>
    <t>Tourism</t>
  </si>
  <si>
    <t>"Artículo 28.- A la Secretaría de Relaciones Exteriores corresponde el despacho de los siguientes asuntos ...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t>
  </si>
  <si>
    <t>"La Secretaría de Relaciones Exteriores tiene como misión conducir la política exterior de México mediante el diálogo, la cooperación, la promoción del país y la atención a los mexicanos en el extranjero, así como coordinar la actuación internacional del Gobierno de la República."</t>
  </si>
  <si>
    <t>https://www.gob.mx/sre</t>
  </si>
  <si>
    <t>https://sre.gob.mx/sre-docs/organigrama/estructurabasica.pdf</t>
  </si>
  <si>
    <t>"El primer antecedente verídico y fidedigno de la Secretaría de Relaciones Exteriores, se cita el 4 de octubre de 1821, cuando la Regencia del Imperio Mexicano, en su calidad de Gobernadora Interna, nombra un Secretario de Negocios y Relaciones Interiores y Exteriores. La misma Regencia acordaría el 8 de noviembre del mismo año expedir un reglamento, en el que una de las cuatro Secretarías de Estado y del Despacho Universal sería la de Relaciones Exteriores e Interiores a la que correspondían todas las relaciones diplomáticas con las partes extranjeras."</t>
  </si>
  <si>
    <t>Ministry of Domestic and Foreign Affairs (Secretaría de Relaciones Exteriores e Interiores)</t>
  </si>
  <si>
    <t>1917</t>
  </si>
  <si>
    <t>"Con apoyo a lo señalado en la Constitución, el 14 de abril de 1917, el Congreso de la Unión emite una Ley, en donde su artículo primero, fija la creación de 6 Secretarías y 3 Departamentos para el despacho de los negocios de orden administrativo federal, una de ellas es la Secretaría de Estado, a la cual le corresponden todos los asuntos que antes dependían de la Secretaría de Relaciones Exteriores.
Dentro de este periodo, el 25 de diciembre del mismo año, el Congreso de los Estados Unidos Mexicanos, decreta la Ley de Secretarías y Departamentos de Estado, donde se restablece la denominación de la Secretaría de Relaciones Exteriores y se señala también que ésta forma parte de siete Secretarías de Estado y cinco Departamentos que integran el Gobierno de la República."</t>
  </si>
  <si>
    <t>MXN $9,994,473,186 (signed 22 November 2023, in force 1 January 2024)</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</si>
  <si>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
VI.- Llevar el registro de las operaciones realizadas conforme a la fracción anterior;
VII.- Intervenir en todas las cuestiones relacionadas con nacionalidad y naturalización;
VIII.- Guardar y usar el Gran Sello de la Nación;
IX.- Coleccionar los autógrafos de toda clase de documentos diplomáticos;
X.- Legalizar las firmas de los documentos que deban producir efectos en el extranjero, y de los documentos extranjeros que deban producirlos en la República;
XI. Colaborar con el Fiscal General de la República, en la extradición conforme a la ley o tratados y en los exhortos internacionales o comisiones rogatorias para hacerlos llegar a su destino, previo examen de que llenen los requisitos de forma para su diligenciación y de su procedencia o improcedencia, para hacerlo del conocimiento de las autoridades judiciales competentes, y
XII.- Las demás que le atribuyan expresamente las leyes y reglamentos."</t>
  </si>
  <si>
    <t>Alicia Bárcena</t>
  </si>
  <si>
    <t>13 June 2023–present</t>
  </si>
  <si>
    <t>"Alicia Bárcena Ibarra
Embajadora de México en Chile desde el 13 de septiembre de 2022.
Secretaria ejecutiva de la Comisión Económica para América Latina y el Caribe (Cepal) de 2008 a marzo de 2022.
También se desempeñó como jefa de gabinete adjunta y jefa de Gabinete del secretario general de Naciones Unidas, Kofi Atta Annan, y subsecretaria general de Administración durante la gestión de Ban Ki-moon.
Trabajó como subsecretaria de Ecología de la Secretaría de Desarrollo Urbano y Ecología (Sedue), y directora del Instituto Nacional de Pesca del gobierno federal.
Doctorados honoris causa por parte de la Universidad Nacional Autónoma de México (UNAM), Universidad de Oslo y Universidad de La Habana.
Egresada de la licenciatura en Biología por la UNAM. maestría en Administración Pública por la Universidad de Harvard. Ha sido catedrática e investigadora por la UNAM."</t>
  </si>
  <si>
    <t>Marcelo Ebrard Casaubón</t>
  </si>
  <si>
    <t>6 December 2018–13 June 2023</t>
  </si>
  <si>
    <t>"Marcelo Luis Ebrard Casaubón is a Mexican politician who, since December 2018, has been the Secretary of Foreign Affairs of Mexico. He has been a member of Morena since 2018."</t>
  </si>
  <si>
    <t>Ministry of Defense (Secretaría de la Defensa Nacional)</t>
  </si>
  <si>
    <t xml:space="preserve">"Artículo 26. Para el despacho de los asuntos del orden administrativo, el Poder Ejecutivo de la Unión contará con las siguientes dependencias: …
Secretaría de la Defensa Nacional…” </t>
  </si>
  <si>
    <t xml:space="preserve">Defense </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</si>
  <si>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t>
  </si>
  <si>
    <t>Environment</t>
  </si>
  <si>
    <t>"Artículo 29.- A la Secretaría de la Defensa Nacional, corresponde el despacho de los siguientes 
asuntos: ...
XX.-  Establecer acuerdos de colaboración con las instituciones ambientales a efecto de capacitar a los integrantes del servicio militar para la ejecución de actividades tendientes a proteger el medio ambiente…”</t>
  </si>
  <si>
    <t>"Organizar, administrar y preparar al Ejército y la Fuerza Aérea Mexicanos, con objeto de defender la integridad, la independencia y la soberanía de la nación; garantizar la seguridad interior y coadyuvar con el desarrollo nacional."</t>
  </si>
  <si>
    <t>https://www.gob.mx/sedena</t>
  </si>
  <si>
    <t>https://www.dof.gob.mx/nota_detalle.php?codigo=5574423&amp;fecha=04/10/2019</t>
  </si>
  <si>
    <t>"I. ANTECEDENTES HISTÓRICOS ...
G. Para el 4 de octubre de 1821, el Emperador de México Agustín de Iturbide, organizó la administración pública con cuatro Secretarías y creó el Ministerio de Guerra y Marina, cuyo titular fue el Almirante Antonio de Medina Miranda, quien lo organizó en 8 secciones..."</t>
  </si>
  <si>
    <t>Ministry of War and the Navy (Ministerio de Guerra y Marina)</t>
  </si>
  <si>
    <t>1937</t>
  </si>
  <si>
    <t>"I. ANTECEDENTES HISTÓRICOS ...
Q. La Secretaría de Guerra y Marina cambió de denominación por el de “Secretaría de la Defensa Nacional”, a través del Decreto Publicado el 1/o. de noviembre de 1937; y por disposición Legislativa de 31 de diciembre de 1939, se creó el Departamento de Marina Nacional, separando sus funciones del mencionado Órgano Administrativo."</t>
  </si>
  <si>
    <t>MXN $259,443,804,766 (signed 22 November 2023, in force 1 January 2024)</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</si>
  <si>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 y
XXI.- Los demás que le atribuyan expresamente las leyes y reglamentos."</t>
  </si>
  <si>
    <t xml:space="preserve">Luis Cresencio Sandoval González </t>
  </si>
  <si>
    <t>1 December 2018–present</t>
  </si>
  <si>
    <t>"Nació el 7  de febrero de 1960, en Ensenada, B.C., ingresó al Heroico Colegio Militar el 1 de septiembre de 1975 del cual egreso como Subteniente de Caballería el 1 de septiembre de 1979, es Licenciado en Administración Militar y Diplomado de Estado Mayor (D.E.M.) por la Escuela Superior de Guerra, cuenta con la Maestría en Administración Militar para la Seguridad y Defensa Nacionales por el Colegio de Defensa Nacional.
Alcanzó el grado de General de División Diplomado de Estado Mayor el 20 de noviembre de 2017..."</t>
  </si>
  <si>
    <t>Ministry of the Navy (Secretaría de Marina)</t>
  </si>
  <si>
    <t>"Artículo 26. Para el despacho de los asuntos del orden administrativo, el Poder Ejecutivo de la Unión contará con las siguientes dependencias: ...
Secretaría de Marina…”</t>
  </si>
  <si>
    <t>Defense</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</si>
  <si>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
VII.- Mantener el estado de derecho en las zonas marinas mexicanas, costas y recintos portuarios, ejerciendo funciones de guardia costera a través de la Armada ...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
XV.- Emitir opinión con fines de seguridad nacional en los proyectos de construcción de toda clase de vías generales de comunicación por agua y sus partes, relacionados con la ingeniería portuaria marítima y señalamiento marino ...
XX.- Ejercer acciones para llevar a cabo la defensa y seguridad nacionales en el ámbito de su responsabilidad, en términos de las disposiciones jurídicas aplicables ...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t>
  </si>
  <si>
    <t>Commerce and Trade; Environment; Infrastructure; Law Enforcement and Security; Science and Technology; Transportation</t>
  </si>
  <si>
    <t>"Artículo 30.- A la Secretaría de Marina corresponde el despacho de los siguientes asuntos ...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
XXI.- Participar y llevar a cabo las acciones que le corresponden dentro del marco del sistema nacional de protección civil para la prevención, auxilio, recuperación y apoyo a la población en situaciones de desastre ...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t>
  </si>
  <si>
    <t>"Ejercer el Poder Marítimo Nacional, proteger los intereses marítimos, mantener el estado de derecho en las zonas marinas mexicanas, costas, ríos, zonas lacustres y recintos portuarios, así como aplicar la Autoridad Marítima Nacional, para garantizar la soberanía e impulsar el desarrollo del país en los términos que establece la Constitución Política de los Estados Unidos Mexicanos, las leyes que de ella deriven y los tratados internacionales"</t>
  </si>
  <si>
    <t>https://www.gob.mx/semar</t>
  </si>
  <si>
    <t>https://www.dof.gob.mx/imagenes_diarios/2021/09/23/MAT/sm11_Cimg_0.png</t>
  </si>
  <si>
    <t>"El 4 de octubre de 1821, se decreta la organización del Imperio en cuatro ministerios: Relaciones Interiores y Exteriores; Justicia y Negocios Eclesiásticos; Hacienda y el de Guerra y Marina, la cual se confirma el 8 de noviembre de 1821, al expedir el Reglamento Provisional para el Gobierno Interior y Exterior de las Secretarías de Estado y el Despacho Universal, que establece cuatro Secretarías de Estado: Relaciones Exteriores e Interiores, Justicia y Asuntos Eclesiásticos, Hacienda y la de Guerra y Marina."</t>
  </si>
  <si>
    <t>Ministry of War and the Navy (Secretaría de Guerra y Marina)</t>
  </si>
  <si>
    <t>1940</t>
  </si>
  <si>
    <t>"El 31 de diciembre de 1940, se publicó en el Diario Oficial el Decreto que reforma los Artículos 1o y 15 de la Ley de Secretarías y Departamentos de Estado, transformando al Departamento de Marina en Secretaría de Marina, con el propósito general de organizar, administrar y preparar la Armada de México, lo cual fue un reconocimiento del Poder Ejecutivo Federal a la importancia de las atribuciones asignadas."</t>
  </si>
  <si>
    <t>MXN $71,888,212,535 (signed 22 November 2023, in force 1 January 2024)</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</si>
  <si>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VII.- Mantener el estado de derecho en las zonas marinas mexicanas, costas y recintos portuarios, ejerciendo funciones de guardia costera a través de la Armada;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XV.- Emitir opinión con fines de seguridad nacional en los proyectos de construcción de toda clase de vías generales de comunicación por agua y sus partes, relacionados con la ingeniería portuaria marítima y señalamiento marino;
XVI.- Organizar y prestar los servicios de sanidad naval;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XX.- Ejercer acciones para llevar a cabo la defensa y seguridad nacionales en el ámbito de su responsabilidad, en términos de las disposiciones jurídicas aplicables;
XXI.- Participar y llevar a cabo las acciones que le corresponden dentro del marco del sistema nacional de protección civil para la prevención, auxilio, recuperación y apoyo a la población en situaciones de desastre;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 y
XXVI.- Las demás que le atribuyan expresamente las leyes y reglamentos."</t>
  </si>
  <si>
    <t>Jóse Rafael Ojeda Durán</t>
  </si>
  <si>
    <t>"Nació en el estado de Veracruz, ingresó a la Heroica Escuela Naval en el año 1969.
En 1974 se graduó de la Heroica Escuela Naval como Ingeniero Geógrafo e Ingeniero Mecánico Naval; en el Centro de Estudios Superiores Navales ha realizado los cursos de Mando Naval, Estado Mayor Naval y la Maestría en Seguridad Nacional, presentando la Tesis: 'La Sociedad Mexicana, Corrupción y Democracia, su Influencia en la Seguridad Nacional'.
Es miembro de la 'Legión de Honor Mexicana' y Diplomado del Centro Superior de Estudios de la Defensa Nacional, de Madrid, España, instituto que le otorgó el distintivo 'Altos Estudios Estratégicos para Oficiales Superiores Iberoamericanos'.
Sus más de 50 años en la Institución, le dan actualmente el reconocimiento como el integrante de mayor rango y antigüedad en el servicio activo de la Armada de México, desempeñando sus servicios en diferentes unidades y establecimientos, en funciones tanto operativas, como administrativas, académicas, de staff y de alta gerencia.
Entre los cargos que ha ocupado destacan: Jefe de Ayudantes del Jefe de Operaciones Navales y del Oficial Mayor de Marina, Jefe de Sección de Estado Mayor, Jefe de Estado Mayor de Zonas Navales, Director General Adjunto de Seguridad y Bienestar Social, Director General de Recursos Humanos, Director General de Investigación y Desarrollo, Subdirector General del Instituto de Seguridad Social para las Fuerzas Armadas Mexicanas (ISSFAM).
Antes de su actual designación, fungió como Inspector y Contralor General de Marina, siendo el encargado de supervisar, fiscalizar y auditar el empleo de los recursos de las unidades y establecimientos, así como la observancia de la disciplina Naval, además de haber sido designado por la Secretaría de la Función Pública como Titular del Órgano Interno de Control en la Institución, formando parte del sistema de control y evaluación gubernamental.
Su experiencia de Mando abarca los diferentes niveles operativos de la Armada, lo que incluye la Comandancia de diferentes tipos de buques, recibiendo en 1987 el 'Reconocimiento Especial a la Operatividad y Eficiencia', otorgado por la Fuerza Naval del Pacífico; además, ha sido Comandante de Flotilla de Guardacostas, de Sector, Zona, Regiones Navales y de la Fuerza Naval del Pacífico.
En el ámbito académico, se ha desempeñado como profesor militar y jefe de la Carrera del Cuerpo General en la Heroica Escuela Naval.
Se ha hecho merecedor de las Condecoraciones de 'Perseverancia' de Sexta a Primera Clase; así como de 'Perseverancia excepcional' de Tercera, Segunda y Primera Clase; Condecoración Estrella de las Fuerzas Armadas del Ecuador, en grado de 'Gran Estrella al Mérito Militar', conferida por el Gobierno de la República del Ecuador; Condecoración 'Orden Cruz Peruana al Mérito Naval', en grado de 'Gran Cruz', conferida por la República del Perú; Condecoración al 'Mérito Docente Naval', Condecoración de 'Servicios Distinguidos', otorgada por el Ejército y Fuerza Aérea Mexicanos; Condecoración al 'Mérito Especial', por su loable participación como Secretario de Marina, en las acciones de planeamiento, coordinación, supervisión y dirección del 'PLAN MARINA COVID-19'; Distintivo del 'Sistema de Búsqueda y Rescate de la Armada de México' y el de 'Auxilio a la Población Civil, en Zonas y Casos de Desastre y Salvaguarda de la Vida Humana en la Mar'; Distintivo del curso 'Altos Estudios Estratégicos para Oficiales Superiores Iberoamericanos' en el Centro Superior de Estudios de la Defensa Nacional de España y Medalla de la Asociación de Agregados Militares, Navales y Aéreos en México en su grado 'Distinguido'."</t>
  </si>
  <si>
    <t>Ministry of Finance and Public Credit (Secretaría de Hacienda y Crédito Público)</t>
  </si>
  <si>
    <t>"Artículo 26. Para el despacho de los asuntos del orden administrativo, el Poder Ejecutivo de la Unión contará con las siguientes dependencias: ...
Secretaría de Hacienda y Crédito Público..."</t>
  </si>
  <si>
    <t>Budget / Planning; Economy; Finance</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</si>
  <si>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t>
  </si>
  <si>
    <t>None, according to Organic Law of the Federal Public Administration (Ley Orgánica de la Administración Pública Federal).</t>
  </si>
  <si>
    <t>"La Secretaría de Hacienda y Crédito Público tiene como misión proponer, dirigir y controlar la política del Gobierno Federal en materia financiera, fiscal, de gasto, de ingresos y deuda pública, con el propósito de consolidar un país con crecimiento económico de calidad, equitativo, incluyente y sostenido, que fortalezca el bienestar de las y los mexicanos."</t>
  </si>
  <si>
    <t>https://www.gob.mx/hacienda</t>
  </si>
  <si>
    <t>https://www.sipot.hacienda.gob.mx/work/models/SIPOT/Fracciones/Fraccion_II/Organigramas/SHCP.pdf</t>
  </si>
  <si>
    <t>"El 8 de noviembre de 1821, se expidió el Reglamento Provisional para el Gobierno Interior y Exterior de las Secretarías de Estado y del Despacho Universal, por medio del cual se creó la Secretaría de Estado y del Despacho de Hacienda, aun cuando desde el 25 de octubre de 1821 existía la Junta de Crédito Público."</t>
  </si>
  <si>
    <t>Ministry of Finance (Secretaría de Hacienda)</t>
  </si>
  <si>
    <t>1853</t>
  </si>
  <si>
    <t>"El 27 de mayo de 1852, se publicó el Decreto por el que se modifica la Organización del Ministerio de Hacienda, quedando dividido en seis secciones, siendo una de ellas la de Crédito Público; antecedente que motivó que en 1853 se le denominara por primera vez Secretaría de Hacienda y Crédito Público."</t>
  </si>
  <si>
    <t>MXN $28,320,840,825 (signed 22 November 2023, in force 1 January 2024)</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</si>
  <si>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XXVIII. Participar en las negociaciones comerciales internacionales relacionadas con los capítulos de compras del sector público y coordinar compras estratégicas del mismo que generen beneficios al país; elaborar disposiciones que promuevan la participación de la proveeduría nacional en las compras de dicho sector, así como asesorar a las dependencias y entidades de la Administración Pública Federal sobre el cumplimiento de la normativa en esa materia;
XXIX. Conducir la política inmobiliaria de la Administración Pública Federal, salvo por lo que se refiere a las playas, zona federal marítimo terrestre, terrenos ganados al mar o cualquier depósito de aguas marítimas y demás zonas federales; administrar los inmuebles de propiedad federal cuando no estén asignados a alguna dependencia o entidad, así como llevar el registro público de la propiedad inmobiliaria federal y el inventario general correspondiente;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 y
XXXII. Los demás que le atribuyan expresamente las leyes y reglamentos."</t>
  </si>
  <si>
    <t>Rogelio Ramírez de la O</t>
  </si>
  <si>
    <t>16 July 2021–present</t>
  </si>
  <si>
    <t>"Rogelio Ramírez de la O ha sido un estudioso de la economía mexicana y de sus relaciones con la economía global. Es doctor en Economía por la Universidad de Cambridge y licenciado en Economía por la Universidad Nacional Autónoma de México.
En el ámbito profesional ha sido consejero y asesor de numerosas empresas mexicanas y extranjeras con inversiones en México, y ha hecho una evaluación permanente sobre la política económica y su impacto en el desempeño del crecimiento, el empleo y la distribución.
Fungió como Consejero Independiente de Consorcio Peña Verde y ha sido Consejero de Reaseguradora Patria, empresa del mismo grupo Peña Verde. 
Fue Consejero Independiente de Grupo Modelo y de bancos internacionales. Es miembro de varias instituciones internacionales privadas involucradas en temas y políticas económicas globales y regionales, en México, Estados Unidos y Canadá.
Tiene publicados cerca de 40 trabajos de investigación sobre política económica, deuda externa, industria automotriz, comercio México-Estados Unidos, política monetaria e integración económica."</t>
  </si>
  <si>
    <t>Arturo Herrera Gutiérrez</t>
  </si>
  <si>
    <t>18 July 2019–15 July 2021</t>
  </si>
  <si>
    <t>"Arturo Herrera Gutiérrez se desempeñó como Subsecretario de Hacienda y Crédito Público y como encargado de la Subsecretaría de Ingresos entre diciembre de 2018 y julio de 2019. En su carrera profesional ha ocupado posiciones en el Banco Mundial, la banca privada, el Gobierno de la Ciudad de México y la Secretaría de Hacienda y Crédito Público.
En el Banco Mundial encabezó diversas iniciativas orientadas a mejorar el desempeño del sector público en varios países de América Latina y el Caribe. En su última posición en ese organismo financiero internacional fue responsable de la Unidad de Gobernanza para el sudeste asiático.
En la banca privada participó en actividades de banca de inversión. Previamente se desempeñó como Secretario de Finanzas del Gobierno del Distrito Federal, área donde también fungió como Director General de Administración Financiera. Asimismo, en la SHCP ocupó posiciones tanto en la Dirección General de Asuntos Hacendarios Internacionales, como en la Dirección General de Planeación Hacendaria.
En el ámbito académico ha impartido cursos de microeconomía y macroeconomía en el Colegio de México y de política monetaria en la Universidad de Nueva York.
Arturo Herrera Gutiérrez es licenciado en economía por la Universidad Autónoma Metropolitana –Unidad Iztapalapa–; cuenta con una maestría en economía por el Colegio de México y es candidato a doctor en economía por la Universidad de Nueva York."</t>
  </si>
  <si>
    <t xml:space="preserve">Initial maximum salary: MXN $1,300,512 (signed 28 December 2018, in force 1 January 2019)
Final maximum salary: MXN $1,341,420 (signed 27 November 2020, in force 1 January 2021)
The maximum annual salary is calculated from ministers’ (Secretarios/as del Estado) maximum monthly salary specified in the annual budget law. Salary figures for ministers are post-tax. </t>
  </si>
  <si>
    <t>Carlos Manuel Urzúa Macías</t>
  </si>
  <si>
    <t>13 December 2018–9 July 2019</t>
  </si>
  <si>
    <t>"Nació el 9 de junio de 1955 en Aguascalientes, es Licenciado en Matemáticas por el Tecnológico de Monterrey, y maestro de Matemáticas por el Centro de Investigación y de Estudios Avanzados (Cinvestav) del Instituto Politécnico Nacional, así como maestro y doctor en Economía por la Universidad de Wisconsin en Estados Unidos.
Desde 2004 forma parte del Sistema Nacional de Investigadores (SNI) como investigador nivel III, y es miembro de la Academia Mexicana de Ciencias desde 2007. Además de sus investigaciones teóricas, se ha especializado en la economía mexicana: política del gasto público, impuestos y la competencia económica, hasta asuntos como la pobreza en México, el federalismo fiscal e historia económica.
Ha sido además consultor en repetidas ocasiones para el Banco Mundial, la Comisión Económica para América Latina, el Programa de las Naciones Unidas para el Desarrollo y la Organización de Cooperación y Desarrollo Económico. Así como consultor privado para varias empresas mexicanas en materia de comercio internacional. Es Profesor Titular del Tecnológico de Monterrey.
Trayectoria profesional
- Secretario de Finanzas del Gobierno del Distrito Federal durante el periodo 2000-2003 en la administración del Lic. Andrés Manuel López Obrador.
- Fundador de la Escuela de Graduados en Administración Pública del Tecnológico de Monterrey, Campus Ciudad de México, desde 2003 hasta 2013.
- Fue con anterioridad profesor-investigador de El Colegio de México durante el periodo 1989-2000, y además fue profesor visitante en una decena de universidades nacionales y extranjeras, destacando entre estas últimas las universidades de Georgetown y Princeton."</t>
  </si>
  <si>
    <t xml:space="preserve">Initial maximum salary: MXN $1,716,024 (signed 28 November 2017, in force 1 January 2018)
Final maximum salary: MXN $1,300,512 (signed 28 December 2018, in force 1 January 2019)
The maximum annual salary is calculated from ministers’ (Secretarios/as del Estado) maximum monthly salary specified in the annual budget law. Salary figures for ministers are post-tax. </t>
  </si>
  <si>
    <t>Ministry of Welfare (Secretaría de Bienestar)</t>
  </si>
  <si>
    <t>"Artículo 26. Para el despacho de los asuntos del orden administrativo, el Poder Ejecutivo de la Unión contará con las siguientes dependencias: …
Secretaría de Bienestar..."</t>
  </si>
  <si>
    <t>Marginalized Groups; Welfare</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</si>
  <si>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
XIX. Impulsar programas para promover la corresponsabilidad de manera equitativa entre las familias, el Estado y las instituciones de asistencia social y privada, para el cuidado de la niñez y de los grupos vulnerables ...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t>
  </si>
  <si>
    <t>Regional Development; Rural Development</t>
  </si>
  <si>
    <t>"Artículo 32.- A la Secretaría de Bienestar corresponde el despacho de los siguientes asuntos: ...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
XX. Coordinar, en conjunto con la Coordinación General de Programas para el Desarrollo, las Delegaciones Estatales de Programas para el Desarrollo de las Entidades Federativas, así como la planeación, ejecución y evaluación de los planes, programas y acciones que desarrollen..."</t>
  </si>
  <si>
    <t>"Coadyuvar al establecimiento del estado de bienestar en donde las personas como sujetos de derecho, en particular los grupos históricamente vulnerables, mejoren sus niveles de bienestar, inclusión y equidad durante su curso de vida considerando la diversidad cultural, social y territorial, a través de la consolidación de políticas públicas integrales, con desarrollo sustentable e inclusión productiva."</t>
  </si>
  <si>
    <t>https://www.gob.mx/bienestar</t>
  </si>
  <si>
    <t>https://www.gob.mx/bienestar/documentos/organizacion-249782</t>
  </si>
  <si>
    <t>1992</t>
  </si>
  <si>
    <t>"Con base en la expedición del Decreto por el que se reforman, adicionan y derogan diversas disposiciones de la Ley Orgánica de la Administración Pública Federal, publicado en el Diario Oficial de la Federación el 25 de mayo de 1992, se creó la Secretaría de Desarrollo Social a la cual se le transfirieron básicamente las atribuciones de la Secretaría de Desarrollo Urbano y Ecología y parte de la extinta Secretaría de Programación y Presupuesto, particularmente la Coordinación del Programa Nacional de Solidaridad. Dentro del espíritu del Decreto, se considera el proporcionar atención integral a la problemática social de México e incorporar, en una sola dependencia del Ejecutivo Federal, una serie de programas de atención a los sectores sociales más desprotegidos del país."</t>
  </si>
  <si>
    <t>Ministry of Social Development (Secretaría de Desarrollo Social)</t>
  </si>
  <si>
    <t>2018</t>
  </si>
  <si>
    <t>MXN $543,933,015,639 (signed 22 November 2023, in force 1 January 2024)</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</si>
  <si>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V. Evaluar la aplicación de las transferencias de fondos a entidades federativas y municipios, y de los sectores social y privado, que se deriven de las acciones e inversiones convenidas en los términos de este artículo;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XIX. Impulsar programas para promover la corresponsabilidad de manera equitativa entre las familias, el Estado y las instituciones de asistencia social y privada, para el cuidado de la niñez y de los grupos vulnerables;
XX. Coordinar, en conjunto con la Coordinación General de Programas para el Desarrollo, las Delegaciones Estatales de Programas para el Desarrollo de las Entidades Federativas, así como la planeación, ejecución y evaluación de los planes, programas y acciones que desarrollen;
XXI. Integrar, mantener y actualizar un sistema de información con los padrones de beneficiarios de programas sociales de la Administración Pública Federal, así como depurar sus duplicidades;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
XXIV. Coordinarse con la persona Titular de la Secretaría Técnica para elaborar y entregar un informe anual al Congreso de la Unión sobre la transferencia, asignación y destino de los Bienes a los que se refiere la Ley Nacional de Extinción de Dominio, así como de las actividades y reuniones del Gabinete Social de la Presidencia de la República, y
XXV. Las demás que le encomienden expresamente las leyes y reglamentos."</t>
  </si>
  <si>
    <t>Comités de Contraloría Social</t>
  </si>
  <si>
    <t>Ariadna Montiel Reyes</t>
  </si>
  <si>
    <t>11 January 2022–present</t>
  </si>
  <si>
    <t>"Tiene estudios de arquitectura en la Universidad Nacional Autónoma de México (UNAM).
En 2006 fue senadora suplente. De 2006 a 2012 se desempeñó como titular de la Dirección General de la Red de Transporte de Pasajeros del Distrito Federal.
En 2012 fue electa diputada a la Asamblea Legislativa del Distrito Federal, de la que fue secretaria de la Comisión de Gobierno y presidenta de la Mesa Directiva.
De 2015 a 2018 fue diputada federal por el distrito electoral 23 en la LXIII Legislatura, donde asumió como secretaria de la Comisión de la Ciudad de México e integrante del Comité del Centro de Estudios Sociales y de Opinión Pública, de Derechos de la Niñez, de Hacienda y Crédito Público, y de Educación Pública y Servicios Educativos.
De 2018 a enero de 2022 se desempeñó como subsecretaria de Bienestar."</t>
  </si>
  <si>
    <t>Javier May Rodríguez</t>
  </si>
  <si>
    <t>2 September 2020–11 January 2022</t>
  </si>
  <si>
    <t>"Tabasqueño de nacimiento, en el 2001 fue diputado en el H. Congreso del Estado de Tabasco; en el año 2007 fue Presidente Municipal de Comalcalco, para posteriormente ocupar el cargo de Presidente Ejecutivo Estatal de MORENA en Tabasco, mismo que concluyó en el año 2015, un año después, cumplió con un segundo periodo como Presidente Municipal de Comalcalco.
En septiembre de 2018, en la LXIV Legislatura, fue Senador de la República, desde diciembre de 2018 estuvo al frente de la Subsecretaría de Planeación, Evaluación y Desarrollo Regional, en la Secretaría de Bienestar, a cargo del Programa Federal Sembrando Vida, y en septiembre de 2020 fue nombrado secretario de Bienestar."</t>
  </si>
  <si>
    <t>María Luisa Albores González</t>
  </si>
  <si>
    <t>1 December 2018–1 September 2020</t>
  </si>
  <si>
    <t>"Nació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Secretaría de la Reforma Agraria del Lic. Andrés Manuel López Obrador para la presidencia de México en las elecciones del año 2012.
- Presidenta del comité ejecutivo estatal de MORENA (Movimiento de Regeneración Nacional)  Puebla. 2012 al 2015."</t>
  </si>
  <si>
    <t xml:space="preserve">Initial maximum salary: MXN $1,716,024 (signed 28 November 2017, in force 1 January 2018)
Final maximum salary: MXN $1,341,420 (signed 10 December 2019, in force 1 January 2020)
The maximum annual salary is calculated from ministers’ (Secretarios/as del Estado) maximum monthly salary specified in the annual budget law. Salary figures for ministers are post-tax. </t>
  </si>
  <si>
    <t>Ministry of Environment and Natural Resources (Secretaría de Medio Ambiente y Recursos Naturales)</t>
  </si>
  <si>
    <t xml:space="preserve">"Artículo 26. Para el despacho de los asuntos del orden administrativo, el Poder Ejecutivo de la Unión contará con las siguientes dependencias: …
Secretaría de Medio Ambiente y Recursos Naturales…” </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</si>
  <si>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
XIII. Fomentar y realizar programas de restauración ecológica, con la cooperación de las autoridades federales, estatales y municipales, en coordinación, en su caso, con las demás dependencias y entidades de la Administración Pública Federal ...
XVI. Formular y conducir la política nacional sobre cambio climático y la capa de ozono ...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t>
  </si>
  <si>
    <t>Science and Technology</t>
  </si>
  <si>
    <t>"Artículo 32 Bis.- A la Secretaría de Medio Ambiente y Recursos Naturales corresponde el despacho de los siguientes asuntos ...
XII. Elaborar, promover y difundir las tecnologías y formas de uso requeridas para el aprovechamiento sustentable de los ecosistemas y sobre la calidad ambiental de los procesos productivos, de los servicios y del transporte ...
XVII. Promover la participación social y de la comunidad científica en la formulación, aplicación y vigilancia de la política ambiental, y concertar acciones e inversiones con los sectores social y privado para la protección y restauración del ambiente ...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t>
  </si>
  <si>
    <t>"Incorporar en los diferentes ámbitos de la sociedad y de la función pública, criterios e instrumentos que aseguren la óptima protección, conservación y aprovechamiento de los recursos naturales del país, conformando así una política ambiental integral e incluyente que permita alcanzar el desarrollo sustentable.
Para cumplir con lo anterior, la SEMARNAT, sus tres subsecretarías y los diversos Órganos Desconcentrados y Descentralizados que forman parte del Sector Ambiental Federal, trabajan en cuatro aspectos prioritarios:
La conservación y aprovechamiento sustentable de los ecosistemas y su biodiversidad.
La prevención y control  de la contaminación.
La gestión integral de los recursos hídricos.
El combate al cambio climático."</t>
  </si>
  <si>
    <t>https://www.gob.mx/semarnat</t>
  </si>
  <si>
    <t>https://dof.gob.mx/2021/SEMARNAT/SEMARNAT_091221.pdf#page=48</t>
  </si>
  <si>
    <t>1982</t>
  </si>
  <si>
    <t>"A partir de 1982, la política ambiental mexicana comenzó a adquirir un enfoque integral y se reformó la Constitución para crear nuevas instituciones y precisar las bases jurídicas y administrativas de la política de protección ambiental. En ese año fue creada la Secretaría de Desarrollo Urbano y Ecología (SEDUE), para garantizar el cumplimiento de las Leyes y reorientar la política ambiental del país, y se promulgó la Ley Federal de Protección al Ambiente."</t>
  </si>
  <si>
    <t>Ministry of Urban Development and Ecology (Secretaría de Desarrollo Urbano y Ecología)</t>
  </si>
  <si>
    <t>2000</t>
  </si>
  <si>
    <t>"El 30 de noviembre del año 2000, se reforma y adiciona la Ley Orgánica de la Administración Pública Federal dando origen a la Secretaría de Medio Ambiente y Recursos Naturales (SEMARNAT)."</t>
  </si>
  <si>
    <t>MXN $70,245,482,469 (signed 22 November 2023, in force 1 January 2024)</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</si>
  <si>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XII. Elaborar, promover y difundir las tecnologías y formas de uso requeridas para el aprovechamiento sustentable de los ecosistemas y sobre la calidad ambiental de los procesos productivos, de los servicios y del transporte;
XIII. Fomentar y realizar programas de restauración ecológica, con la cooperación de las autoridades federales, estatales y municipales, en coordinación, en su caso, con las demás dependencias y entidades de la Administración Pública Federal;
XIV. Evaluar la calidad del ambiente y establecer y promover el sistema de información ambiental, que incluirá los sistemas de monitoreo atmosférico, de suelos y de cuerpos de agua de jurisdicción federal, y los inventarios de recursos naturales y de población de fauna silvestre, con la cooperación de las autoridades federales, estatales y municipales, las instituciones de investigación y educación superior, y las dependencias y entidades que correspondan;
XV. Desarrollar y promover metodologías y procedimientos de valuación económica del capital natural y de los bienes y servicios ambientales que éste presta, y cooperar con dependencias y entidades para desarrollar un sistema integrado de contabilidad ambiental y económica;
XVI. Formular y conducir la política nacional sobre cambio climático y la capa de ozono;
XVII. Promover la participación social y de la comunidad científica en la formulación, aplicación y vigilancia de la política ambiental, y concertar acciones e inversiones con los sectores social y privado para la protección y restauración del ambiente;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 ...
XLII. Las demás que le atribuyan expresamente las leyes y reglamentos."</t>
  </si>
  <si>
    <t>2 September 2020–present</t>
  </si>
  <si>
    <t>"Secretaria de Medio Ambiente y Recursos Naturales.
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Secretaria de la Reforma Agraria del Lic. Andrés Manuel López Obrador para la presidencia de México en las elecciones del año 2012.
- Presidenta del comité ejecutivo estatal de MORENA (Movimiento de Regeneración Nacional) Puebla. 2012 al 2015."</t>
  </si>
  <si>
    <t>Víctor Manuel Toledo Manzur</t>
  </si>
  <si>
    <t>27 May 2019–1 September 2020</t>
  </si>
  <si>
    <t>"El Dr. Víctor Manuel Toledo Manzur nació en la Ciudad de México en 1945. Realizó sus estudios profesionales cursando la carrera de Biología en la Facultad de Ciencias de la Universidad Nacional Autónoma de México. Concluyó sus estudios de licenciatura en 1969 y posteriormente realizó su maestría y doctorado en la misma institución. Sus primeras investigaciones (Diversidad de especies en las selvas altas de la planicie costera del Golfo de México) se enfocaron a analizar la diversidad de especies de árboles tropicales utilizando la teoría de la información. Estos estudios, pioneros en México, le permitieron trabajar en una interpretación biogeográfica e histórica de los patrones de biodiversidad en las regiones cálido-húmedas del país. Tal interpretación, que cristalizó en 1976 en su tesis de maestría (Los cambios climáticos del Pleistoceno y sus efectos sobre la vegetación tropical cálida y húmeda de México), permitió aportes de gran importancia para entender los mecanismos que determinan la distribución y abundancia de las especies bajo la llamada 'Teoría de los Refugios'. Su sólida formación en biología y ecología le han permitido hacer contribuciones sobresalientes en el campo de la etno-biología y etno-ecología, siendo uno de los pioneros de este campo en México y uno de los líderes académicos en el área en el ámbito mundial. La etno-ecología constituye su principal preocupación académica. Este es el campo sobre el que versó su tesis doctoral (La Apropiación Campesina de la Naturaleza: un Análisis Etno-ecológico) y sus valiosas aportaciones teóricas sobre las relaciones entre las culturas indígenas y la naturaleza le han valido un reconocimiento internacional como uno de los principales teóricos de este campo en el mundo.
Investigador del Instituto de Ecología de la Universidad Nacional Autónoma de México (UNAM), ha trabajado en las áreas de ecología tropical, etno-ecología, conservación, desarrollo sustentable, ecología política y manejo de recursos naturales de México y Latinoamérica. Su principal área de interés es la relación entre las culturas indígenas y la biodiversidad. Ha publicado más de 200 trabajos de investigación y divulgación incluyendo 12 libros y 40 artículos científicos arbitrados. Sus publicaciones han recibido más de 500 citas a nivel internacional.
Entre sus libros destacan: Ecología y Autosuficiencia Alimentaria (1985); La Producción Rural en México: alternativas ecológicas (1989), México: diversidad de culturas (1995), La Paz en Chiapas: ecología, luchas indígenas y modernidad alternativa (2000), La Modernización Rural de México: un análisis socio-ecológico (2002) Ecología, Espiritualidad, Conocimiento (2003), y con Martí Boada, El Planeta es Nuestro Cuerpo (en prensa por el Fondo de Cultura Económica)
Doctor en Ciencias por la Facultad de Ciencias de la UNAM, es miembro del Sistema Nacional de Investigadores desde 1985 (Investigador Nacional Nivel III). Ha impartido cursos a nivel de post-grado de Ecología Humana , Etno-ecología y Desarrollo Sustentable en una docena de instituciones mexicanas. También ha sido profesor invitado de instituciones de Estados Unidos (Universidad de California, Berkeley), España, Cuba, Venezuela, Ecuador, Bolivia y Brasil. Ha ofrecido más de 300 conferencias, charlas y cursos cortos y es asesor de varias organizaciones sociales de México, especialmente cooperativas, uniones y agrupaciones indígenas.
Fundador y editor de Etnoecológica , revista de circulación internacional dedicada al estudio de las relaciones entre las culturas indígenas y la naturaleza. En 1985 fue distinguido con el Premio Nacional Medio Ambiente (de Banca Serfín). Becario (1992-93) de la J.S. Guggenheim Foundation (New York, USA), en 1997 le fue concedida la Cátedra UNESCO de Medio Ambiente y Desarrollo por la Universidad de Barcelona, España. En 1999 recibió el Premio al Mérito Ecológico por el Gobierno de México y en el 2000 el Premio Luis Elizondo del Instituto Tecnológico de Monterrey, México (ITESM). En el otoño del 2001 fue elegido por la revista Medi Ambient de Barcelona, España, junto con otras 10 personalidades, como una de las referencias del pensamiento ambiental contemporáneo.
La labor del Dr. Toledo ha sido excepcionalmente fructífera en la formación de recursos humanos. Ha impartido mas de 30 cursos de licenciatura y postgrado en temas sobre etnobiología, etnoecología, ecología humana, ecología rural, desarrollo sustentable, manejo de recursos naturales, entre otros. Su actividad como docente ha sido permanente, incluyendo 9 instituciones mexicanas, así como en la Universidad de California, Berkeley, en Estados Unidos, y diferentes Universidades de Venezuela, Cuba, España, Ecuador y Brasil."</t>
  </si>
  <si>
    <t xml:space="preserve">Initial maximum salary: MXN $1,300,512 (signed 28 December 2018, in force 1 January 2019)
Final maximum salary: MXN $1,341,420 (signed 10 December 2019, in force 1 January 2020)
The maximum annual salary is calculated from ministers’ (Secretarios/as del Estado) maximum monthly salary specified in the annual budget law. Salary figures for ministers are post-tax. </t>
  </si>
  <si>
    <t xml:space="preserve">Josefa González Blanco Ortíz Mena </t>
  </si>
  <si>
    <t>1 December 2018–25 May 2019</t>
  </si>
  <si>
    <t>"Josefa González Blanco Ortíz Mena, miembro del gabinete del virtual presidente electo, Andrés Manuel López Obrador, fue asignada como futura líder de la Secretaría de Medio Ambiente y Recursos Naturales (SEMARNAT) pero, ¿Cuál ha sido la trayectoria de la mujer que se encargará de dirigir el sector del medio ambiente del país?
Josefa González es egresada de la Escuela de Derecho de la Universidad Anáhuac. En Berkeley, California, Estados Unidos, estudió en la Universidad John F. Kennedy la Maestría en 'Transformative Arts' donde realizó prácticas de su especialidad con jóvenes en condiciones de dificultad.
Con respecto a su nuevo cargo, en Inglaterra formó parte de diversas organizaciones ecologistas y culturales con proyectos locales e internacionales. En Chiapas se ha dedicado a consolidar y ampliar el campo de acción del proyecto de conservación, rescate y reintroducción de la Vida Silvestre de Aluxes Palenque, con un intenso programa de reforestación.
Ha realizado el primer y más exitoso programa de reintroducción de la guacamaya roja, misma que estaba extinta en la región desde hace más de 70 años y que hoy tiene una población de 114 individuos que viven en libertad.
Tareas similares ha realizado con cocodrilos, iguanas, tortugas, y monos aulladores o saraguatos que son entregados por las autoridades a escasos días de nacidos cuando los decomisan a los traficantes ilegales que matan a sus madres para poder venderlos.
Como cabeza de Aluxes Palenque ha sido creadora de diversos y exitosos programas de educación ambiental para niños y jóvenes, ha desarrollado un centro de reciclaje de plástico PET con la participación de mujeres de las comunidades campesinas e indígenas aledañas para hacer que tomen conciencia ecológica y apoyarlas a tener un mejor futuro."</t>
  </si>
  <si>
    <t xml:space="preserve">Initial maximum salary: MXN $1,716,024 (signed 28 November 2017, in force 1 January 2018)
Final maximum salary: MXN $1,300,512 (signed 28 December 2018, in force 1 January 2019)
The maximum annual salary is calculated from ministers’ (Secretarios/as del Estado) maximum monthly salary specified in the annual budget law. Salary figures for ministers are reported as post-tax. </t>
  </si>
  <si>
    <t>Ministry of Energy (Secretaría de Energía)</t>
  </si>
  <si>
    <t xml:space="preserve">"Artículo 26. Para el despacho de los asuntos del orden administrativo, el Poder Ejecutivo de la Unión contará con las siguientes dependencias: …
Secretaría de Energía…” </t>
  </si>
  <si>
    <t>Energy; Extraction of Natural Resources</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</si>
  <si>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t>
  </si>
  <si>
    <t>"Conducir la política energética del país, dentro del marco constitucional vigente, para garantizar el suministro competitivo, suficiente, de alta calidad, económicamente viable y ambientalmente sustentable de energéticos que requiere el desarrollo de la vida nacional.
Una población con acceso pleno a los insumos energéticos, a precios competitivos; con empresas públicas y privadas de calidad mundial, operando dentro de un marco legal y regulatorio adecuado.
Con un firme impulso al uso eficiente de la energía y a la investigación y desarrollo tecnológicos; con amplia promoción del uso de fuentes alternativas de energía; y con seguridad de abasto."</t>
  </si>
  <si>
    <t>https://base.energia.gob.mx/transparencia2016/II/2021/FIICONCENTRADO0121.pdf</t>
  </si>
  <si>
    <t>In 1976, the Ministry of Assets and Industrial Development (Secretaría de Patrimonio y Fomento Industrial) was established with a Subministry of Mining and Energy (Subsecretaría de Minas y Energía).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</si>
  <si>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</si>
  <si>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Ministry of Assets and Industrial Development (Secretaría de Patrimonio y Fomento Industrial).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</si>
  <si>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</si>
  <si>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1994</t>
  </si>
  <si>
    <t>"El día 28 de diciembre de 1994, como resultado de la reforma a la Ley Orgánica de la Administración Pública Federal propuesta por el Ejecutivo Federal y aprobada por el H. Congreso de la Unión, la Semip se transforma en Secretaría de Energía (Sener)..."</t>
  </si>
  <si>
    <t>MXN $167,736,232,946 (signed 22 November 2023, in force 1 January 2024)</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</si>
  <si>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
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XXIV. Iniciar, tramitar y resolver procedimientos administrativos e imponer las sanciones que correspondan, en términos de las disposiciones aplicables;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 y
XXXI. Los demás que le encomienden expresamente las leyes y reglamentos."</t>
  </si>
  <si>
    <t xml:space="preserve">Not available. </t>
  </si>
  <si>
    <t>Miguel Ángel Maciel Torres</t>
  </si>
  <si>
    <t>16 October 2023–present</t>
  </si>
  <si>
    <t>[1] "Ciudad de México, 16 de octubre de 2023.- El presidente de la República, Andrés Manuel López Obrador, anunció el nombramiento de Miguel Ángel Maciel Torres como nuevo secretario de Energía, en sustitución de Rocío Nahle."
[2] El 16 de octubre de 2023 fue designado por el presidente de México, Lic. Andrés Manuel López Obrador, como Secretario de Energía.</t>
  </si>
  <si>
    <t>"Es ingeniero petrolero egresado del Instituto Politécnico Nacional (IPN); cuenta con maestría en Ingeniería Petrolera por la Universidad Nacional Autónoma de México (UNAM).
Desde el 1° de enero de 2019 se desempeñó como subsecretario de Hidrocarburos en Sener.
Es jubilado de Petróleos Mexicanos (Pemex), donde laboró 32 años.
A lo largo de 30 años, en Pemex Exploración y Producción (PEP) se desempeñó en cargos como administrador del proyecto integral Burgos, gerente de Planeación Estratégica, gerente del proyecto de desarrollo Lakach y subdirector de Desarrollo de Campos.
En la Dirección Corporativa de Alianzas y Nuevos Negocios de dicha institución fue responsable de la Subdirección de Desarrollo de Nuevos Negocios para Exploración y Producción.
Es miembro del Colegio de Ingenieros Petroleros de México (CIPM), de la Asociación de Ingenieros Petroleros de México (AIPM), y de la Society of Petroleum Engineers (SPE), sección México."</t>
  </si>
  <si>
    <t xml:space="preserve">Name of last minister </t>
  </si>
  <si>
    <t xml:space="preserve">Norma Rocío Nahle García
</t>
  </si>
  <si>
    <t>Term in office last minister</t>
  </si>
  <si>
    <t>1 December 2018–13 October 2023</t>
  </si>
  <si>
    <t>"Por encargo del Presidente de México, Lic. Andrés Manuel López Obrador, el 1° de diciembre de 2018 fue designada como Secretaria de Energía.
Diputada Federal y Coordinadora del Grupo Parlamentario de MORENA en la LXIII Legislatura (2015-2018).
Senadora con licencia, formó parte del Grupo Parlamentario de Morena del 1° de septiembre al 27 de noviembre de 2018. 
Nació en Río Grande Zacatecas el 14 de abril y veracruzana de corazón.
Es Ingeniera Química por la Universidad Autónoma de Zacatecas (UAZ) de 1981 a 1986, con especialidad en Petroquímica por la misma institución.
Realizó un diplomado en Ingeniería Química de procesos por la Universidad Nacional Autónoma de México y un diplomado en Viabilidad económica en procesos Industriales por la Universidad Veracruzana.
Inició su carrera laboral en los complejos Petroquímicos de Pajaritos, Cangrejera y Morelos de PEMEX, donde se desempeñó en las áreas administrativas, financieras, de procesos, planeación y control de calidad. Además, en la iniciativa privada ha laborado en Industrias Resistol.
Fue ponente sobre los temas de Petrolíferos y Petroquímicos durante los Foros de la Reforma Energética 2008 y 2013, en el Senado de la República.
Asesora de la Comisión de Energía en la H. Cámara de Diputados LIX Legislatura y del Senado de la República LXII Legislatura.
Es integrante del grupo Ingenieros Pemex Constitución del 17 (G-17) y del Comité Nacional de Estudios de la Energía (CNEE) de América Latina y el Caribe.
Escritora y articulista en diferentes medios de comunicación escritos y electrónicos."</t>
  </si>
  <si>
    <t>MORENA (Movimiento Regeneración Nacional)</t>
  </si>
  <si>
    <t>Ministry of Economy (Secretaría de Economía)</t>
  </si>
  <si>
    <t xml:space="preserve">"Artículo 26. Para el despacho de los asuntos del orden administrativo, el Poder Ejecutivo de la Unión contará con las siguientes dependencias: …
Secretaría de Economía…” </t>
  </si>
  <si>
    <t>Economy; Industry</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</si>
  <si>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bis.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</si>
  <si>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Commerce and Trade; Extraction of Natural Resources</t>
  </si>
  <si>
    <t>"Artículo 34.- A la Secretaría de Economía corresponde el despacho de los siguientes asuntos ...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</si>
  <si>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"Nuestra misión es desarrollar e implementar políticas integrales de innovación, diversificación e inclusión productiva y comercial, así como de estímulo a la inversión nacional y extranjera, propiciando el aprovechamiento de los recursos minerales e impulsando la productividad y competitividad de los sectores industriales, que permitan su integración a cadenas regionales y globales de valor, con el fin de contribuir a generar bienestar para las y los mexicanos."</t>
  </si>
  <si>
    <t>https://www.gob.mx/se/</t>
  </si>
  <si>
    <t>https://www.dof.gob.mx/nota_detalle.php?codigo=5606067&amp;fecha=27/11/2020</t>
  </si>
  <si>
    <t>"El 22 de abril de 1853 se emitieron las Bases para la Administración de la República hasta la Promulgación de la Constitución, fue creado el Ministerio de Fomento, Colonización, Industria y Comercio, que es el antecedente directo y antiguo de la actual Secretaría de Economía..."</t>
  </si>
  <si>
    <t>Ministry of Development, Colonization, Industry, and Commerce (Ministerio de Fomento, Colonización, Industria y Comercio)</t>
  </si>
  <si>
    <t>1946</t>
  </si>
  <si>
    <t>"El 21 de diciembre de 1946 se publicó en el DOF la nueva Ley de Secretarías y Departamentos de Estado, sustituyendo el nombre de la Dependencia por el de Secretaría de Economía, a la que le correspondió el despacho de los asuntos relacionados con la producción, distribución interior y exterior y con el consumo, con exclusión de la producción agrícola forestal y de caza y pesca."</t>
  </si>
  <si>
    <t>MXN $3,960,433,717 (signed 22 November 2023, in force 1 January 2024)</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</si>
  <si>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bix.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XV. Fomentar el desarrollo del pequeño comercio rural y urbano, así como promover el desarrollo de lonjas, centros y sistemas comerciales de carácter regional o nacional en coordinación con la Secretaría de Agricultura y Desarrollo Rural;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y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
XXXII. Establecer, junto con la Secretaría de Energía, la política nacional de fomento a las compras de proveedores nacionales en los sectores de hidrocarburos y electricidad,
XXXIII. Las demás que le atribuyan expresamente las leyes y reglamentos."</t>
  </si>
  <si>
    <t>Raquel Buenrostro Sanchez</t>
  </si>
  <si>
    <t>7 October 2022–present</t>
  </si>
  <si>
    <t>"Obtuvo la Maestría en Economía por El Colegio de México y la Licenciatura en Matemáticas por la UNAM, donde además fue reconocida con la Medalla Gabino Barreda de excelencia académica. 
Tiene más de 25 años de trayectoria en la administración pública, donde ha desempeñado, entre otras funciones las de: Directora General Adjunta de Control Presupuestario en la Secretaría de Hacienda y Crédito Público (SHCP); Gerente de Planeación y Desarollo en Petróleos Mexicanos (Pemex), y Substesorera de Política Fiscal; esta última, en el Gobierno de la Ciudad de México, durante la administracion del actual presidente de la República."</t>
  </si>
  <si>
    <t>Tatiana Clouthier Carrillo</t>
  </si>
  <si>
    <t>4 January 2021–6 October 2022</t>
  </si>
  <si>
    <t>"Clouthier Carrillo es Mtra. en Administración Pública por la Universidad Autónoma de Nuevo León y licenciada en Lengua Inglesa por el Tec de Monterrey (ITESM). Tiene estudios en: Cultura de la Legalidad por The George Washington University; en Gobernanza por Harvard University y en Perspectivas Económicas y Políticas para México por Harvard University.
Ha sido doce años servidora pública en los niveles municipal y estatal, y dos veces diputada federal.
También se desempeñó como delegada en la Cumbre Mundial de Desarrollo Sustentable en Sudáfrica y participó en el Foro Nacional de Fomento Económico.
Formó parte del Grupo San Ángel; fue organizadora de la 'Marcha Mundial de Mujeres 2000', capítulo Nuevo León; además de ser fundadora de asociación civil 'Evolución Mexicana' (2010).
Ha sido docente en diversas instituciones educativas y conferencista en varios institutos internacionales como la Universidad de Berkeley en California, y la London School of Economics en Reino Unido.
Asimismo, ha trabajado en el sector privado por cerca de diez años y actualmente es socia de una empresa inmobiliaria familiar
Clouthier Carrillo fue coordinadora de la campaña del presidente de México, Andrés Manuel López Obrador."</t>
  </si>
  <si>
    <t>Graciela Márquez Colín</t>
  </si>
  <si>
    <t>1 December 2018–31 December 2020</t>
  </si>
  <si>
    <t xml:space="preserve">-- </t>
  </si>
  <si>
    <t>"Graciela Márquez ocupa, desde el 1º de diciembre de 2018, el cargo de Secretaria de Economía en el gobierno del Presidente Andrés Manuel López Obrador. Es la primera mujer en desempeñar esta alta responsabilidad en México.     
La Dra. Márquez es además una reconocida economista e historiadora mexicana con una destacada trayectoria académica como profesora e investigadora en El Colegio de México.
Estudió la licenciatura en Economía en la UNAM y la maestría en Economía en El Colegio de México, así como un doctorado en Historia Económica por la Universidad de Harvard. Es autora de varias investigaciones sobre historia y política fiscal, comercial, industrialización, desigualdad y desarrollo económico comparado.
En 2002, su tesis de doctorado en Harvard recibió el prestigiado premio 'Gershenkron', otorgado por la Asociación de Historia Económica."</t>
  </si>
  <si>
    <t>Ministry of Public Education (Secretaría de Educación Pública)</t>
  </si>
  <si>
    <t xml:space="preserve">"Artículo 26. Para el despacho de los asuntos del orden administrativo, el Poder Ejecutivo de la Unión contará con las siguientes dependencias: …
Secretaría de Educación Pública…” </t>
  </si>
  <si>
    <t>Education</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</si>
  <si>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t>
  </si>
  <si>
    <t>Science and Technology; Sports</t>
  </si>
  <si>
    <t>"Artículo 38.- A la Secretaría de Educación Pública corresponde el despacho de los siguientes asuntos ...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
XXVIII. Orientar las actividades recreativas y deportivas que realice el sector público federal..."</t>
  </si>
  <si>
    <t>"La Secretaría de Educación Pública tiene como propósito esencial crear condiciones que permitan asegurar el acceso de todas las mexicanas y mexicanos a una educación de calidad, en el nivel y modalidad que la requieran y en el lugar donde la demanden."</t>
  </si>
  <si>
    <t>https://www.gob.mx/cms/uploads/attachment/file/690679/SEP-ESTRUCTURA_BASICA_1_DE_ENERO_DE_2022.pdf</t>
  </si>
  <si>
    <t>1921</t>
  </si>
  <si>
    <t>[1] "A través de la publicación del decreto en el Diario Oficial de la Federación, se creó la Secretaría de Educación Pública el 3 de octubre de 1921."
[2] "II Marco jurídico
A. PRINCIPALES NORMAS JURÍDICAS QUE REGULAN LA FUNCIÓN EDUCATIVA ...
Decreto estableciendo una Secretaría de Estado que se denominará Secretaría de Educación Pública, publicado en el DOF el 3 de octubre de 1921."</t>
  </si>
  <si>
    <t>MXN $439,017,942,697 (signed 22 November 2023, in force 1 January 2024)</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</si>
  <si>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XXVIII. Orientar las actividades recreativas y deportivas que realice el sector público federal;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 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 y
XXXIV. Los demás que le fijen expresamente las leyes y reglamentos."</t>
  </si>
  <si>
    <t>Citizen Council of the Mexican Radio Institute (Consejo Ciudadano del Instituto Mexicano de la Radio);
Economic Culture Fund Editorial Board (Comité Editorial del Fondo de Cultura Económica); 
National Council of Social Participation in Education (Consejo Nacional de Participación Social en la Educación - CONAPASE);
Social Comptroller of the Program for the Professional Development of Teachers (Contraloría Social del Programa para el Desarrollo Profesional Docente);
Social Comptroller of the Program for Inclusion and Educational Equity (Contraloría Social del Programa para la Inclusión y la Equidad Educativa);
Social Comptroller of the Full-Time Schools Program and the National Program for School Coexistence (Contraloría Social del Programa Escuelas de Tiempo Completo - PETC y del Programa Nacional de Convivencia Escolar - PNCE)</t>
  </si>
  <si>
    <t>Leticia Ramírez Amaya</t>
  </si>
  <si>
    <t>1 September 2022–present</t>
  </si>
  <si>
    <t>"Realizó estudios profesionales en la Escuela Nacional de Maestros y en la Escuela Nacional de
 Antropología e Historia en antropología social
Fue ponente y participante en el “Curso de Actualización Pedagógica en enseñanza de las Ciencias Sociales” y el “Encuentro Internacional de Pedagogía” (Habana, Cuba. 1984); en el “Seminario de Relaciones Intersindicales y Educación” y “Mesa redonda sobre políticas sindicales” (Texas, Estados Unidos. 1990, así como integrante y ponente en el “Intercambio Educativo” (San Francisco y los Ángeles, Estados Unidos de América. 1991).
Realizó el Programa de Alta Dirección Pública en la Escuela de Administración Pública del Distrito Federal y ha participado en diversos programas de capacitación y actualización.
Fue profesora de educación primaria en escuelas oficiales del entonces Distrito Federal durante doce años.
Ha realizado una activa participación en el sindicalismo magisterial, siempre en la búsqueda por mejorar la educación, la democracia y la transformación del país.
En el ámbito legislativo se desempeñó como Asesora en la Comisión de Educación de la entonces Asamblea de Representantes del Distrito Federal.
Cuenta con una experiencia de más de 25 años en la Administración Pública. Tuvo bajo su responsabilidad la función de Directora General de Mesas de Concertación de la Secretaría de Gobierno del Distrito Federal. Fue Coordinadora General de Atención Ciudadana y Gestión Social de la Jefatura de Gobierno del Distrito Federal, cargo que le confió el Lic. Andrés Manuel López Obrador, mismo que desempeñó hasta abril de 2006.
En diciembre de 2007, el Jefe de Gobierno del Distrito Federal la nombró Coordinadora General de Atención Ciudadana y Gestión Social, encomienda que desarrolló hasta 2012; del 2012 al 2018 se desempeñó como Asesora de la Secretaría de Medio Ambiente de la Ciudad de México.
Desde diciembre de 2018 fue designada Directora General de Atención Ciudadana de la Presidencia de la República, encargo a través del cual ha realizado un intenso diálogo con la población y vínculo con todas las Dependencias y Entidades Públicas de la Administración Pública Federal."</t>
  </si>
  <si>
    <t>Delfina Gómez Álvarez</t>
  </si>
  <si>
    <t>15 February 2021–15 August 2022</t>
  </si>
  <si>
    <t>"Secretaria de Educación Pública
Nació el 15 de noviembre de 1962, es maestra en Educación con especialidad en Administración de Instituciones Educativas. Ha sido docente de educación básica y fue presidenta municipal de Texcoco, Estado de México de 2012 a 2015.
Formación académica
• Licenciada en Pedagogía por la Universidad Pedagógica Nacional.
• Maestra en Pedagogía con especialidad en Planeación Educativa por el Centro de Estudios Superiores en Educación (CESE).
• Maestra en Educación con especialidad en Administración de Instituciones Educativas por el ITESM.
Cargos Públicos
• Delegada estatal de Programas para el Desarrollo Integral en el Estado de México (2018-2021)
• Senadora de la República de la LXIV Legislatura (2018)
• Diputada Federal por el Distrito 38 de la LXIII Legislatura (2015-2018)
• Presidenta municipal de Texcoco, Estado de México (2012-2015)
Trayectoria profesional
• Profesora de grupo: Escuela primaria ‘Dr. Gustavo Baz’, San Pablito Calmimilolco, Chiconcuac
• Profesora de grupo: Escuela primaria ‘Lic. Benito Juárez’, Texcoco
• Orientador Técnico: Escuela secundaria Oficial No. 130 Nezahualcóyotl, Texcoco
• Auxiliar Técnico de Supervisión Escolar: Escuela primaria C. E. Nezahualcóyotl, Texcoco
• Secretaria escolar: Escuela primaria ‘Leona Vicario’, Lomas El Cristo, Texcoco
• Subdirectora escolar: Escuela primaria C. E. Nezahualcóyotl, Texcoco
• Directora escolar: Escuela primaria C. E. Nezahualcóyotl, Texcoco
• Directora escolar: Escuela primaria ‘Columbia School’, Texcoco"</t>
  </si>
  <si>
    <t>Esteban Moctezuma Barragán</t>
  </si>
  <si>
    <t>1 December 2018–15 February 2021</t>
  </si>
  <si>
    <t>"Nació en la Ciudad de México en 1954 y es Licenciado en Economía y Derecho por la Universidad Nacional Autónoma de México, con maestría en Economía Política por la Universidad de Cambridge, Inglaterra y Diplomado sobre Desarrollo Regional en Tokio, Japón.
Presidente de Fundación Azteca y autor de importantes obras sobre Educación, Globalización y Administración Pública. Entre sus cargos, se desempeñó como  Secretario de Desarrollo Social, Senador de la República, Secretario de Gobernación y Subsecretario de Educación.
Impulsor de varias iniciativas legales para la adopción plena de menores; para la creación del Servicio Civil de Carrera y para la prohibición de la promoción de la Imagen de Funcionarios con el empleo de recursos públicos. Columnista en varias publicaciones de prestigio.
Trayectoria Profesional
- Secretario de Gobernación de 1994 a 1994 en la administración presidencial del Dr. Ernesto Zedillo.
- Senador de la República de 1997 a 1998 durante la LVII Legislatura.
- Secretario de Desarrollo Social de 1998 a 1998 con el presidente Ernesto Zedillo.
- Creó el FONAC (Fondo Nacional de Ahorro Capitalizable para los Trabajadores al Servicio del Estado), que beneficia a cerca de un millón de trabajadores (1989).
- Fue el responsable del proceso de descentralización educativa más ambicioso en la historia de México (1992).
- Encargado de instrumentar la autonomía de la Suprema Corte de Justicia de la Nación (1994).
- Ha sido el impulsor de varias iniciativas legales para incorporar la adopción plena de menores; para la creación del servicio civil de carrera y, para la prohibición de la promoción de la imagen de funcionarios con el empleo de recursos públicos (1997).
- Creó el Consejo Consultivo Ciudadano para el Desarrollo Social, en la Secretaría de Desarrollo Social (1998).
- Creador del concepto de la visión territorial del desarrollo (1998).
- Encargado de Movimiento Azteca que ha ayudado a más de 200 organizaciones sociales (2002).
- Es impulsor del sistema mexicano de Orquestas Sinfónicas Infantiles y Juveniles Esperanza Azteca (2009)."</t>
  </si>
  <si>
    <t xml:space="preserve">Initial maximum salary: MXN $1,716,024 (signed 28 November 2017, in force 1 January 2018)
Final maximum salary: MXN $1,341,420 (signed 27 November 2020, in force 1 January 2021)
The maximum annual salary is calculated from the maximum monthly salary specified in the annual budget law. Salary figures are reported as post-tax. 
</t>
  </si>
  <si>
    <t>Ministry of Agriculture and Rural Development (Secretaría de Agricultura y Desarrollo Rural)</t>
  </si>
  <si>
    <t xml:space="preserve">"Artículo 26. Para el despacho de los asuntos del orden administrativo, el Poder Ejecutivo de la Unión contará con las siguientes dependencias: …
Secretaría de Agricultura y Desarrollo Rural…” </t>
  </si>
  <si>
    <t>Agriculture; Rural Development</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</si>
  <si>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t>
  </si>
  <si>
    <t>Education; Infrastructure; Environment; Extraction of Natural Resources</t>
  </si>
  <si>
    <t>"Artículo 35.- A la Secretaría de Agricultura y Desarrollo Rural corresponde el despacho de los siguientes asuntos ...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 
IX. Promover el desarrollo de la infraestructura industrial y comercial de la producción agropecuaria, en coordinación con la Secretaría de Economía ...
XII. Participar junto con la Secretaría de Medio Ambiente y Recursos Naturales en la conservación de los suelos agrícolas, pastizales y bosques, y aplicar las técnicas y procedimientos conducentes ...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t>
  </si>
  <si>
    <t>"Promover el desarrollo integral del campo y de los mares del país, que permita el aprovechamiento sustentable de los recursos, el crecimiento sostenido y equilibrado de las regiones. La generación de empleos atractivos que propicien el arraigo en el medio rural y el fortalecimiento de la productividad para consolidar nuevos mercados, atendiendo los requerimiento y exigencias de los consumidores nacionales e internacionales."</t>
  </si>
  <si>
    <t>https://www.gob.mx/agricultura</t>
  </si>
  <si>
    <t>https://www.gob.mx/cms/uploads/attachment/file/750039/MOG_SADER_2022_07_29_.pdf#page=32</t>
  </si>
  <si>
    <t>The Ministry of Agriculture and Development (Secretaría de Agricultura y Fomento) was established in 1917. Prior to its establishment, several ministries took on agriculture and development as parts of their responsibilities. See Original Text for details.</t>
  </si>
  <si>
    <t>"El 8 de noviembre de 1821, se expidió el Reglamento Provisional para el Gobierno Interior y Exterior de las Secretarías de Estado y del Despacho Universal, por medio del cual se crean cuatro secretarías, siendo una de ellas la Secretaría de Estado y del Despacho de Relaciones Interiores y Exteriores, sus facultades eran inmensas, entre ellas, la seguridad interior, las instituciones de beneficencia y la actividad de fomento (agricultura y minería), acompañada de las políticas de colonización.
El 2 de diciembre de 1842, se decretó la creación de la que fue la Dirección General de Industria, una entidad que dependía del Ministerio de Relaciones Exteriores e Interiores, que tuvo como función principal el fomento agropecuario y, para el año de 1846, se le adicionó la función de colonización.
El 28 de abril de 1853, se creó el Ministerio de Fomento, Colonización, Industria y Comercio, al cual además de las funciones de fomento agropecuario y colonización se le incorporó la función de irrigación, conforme a las bases para la administración de la República.
El 13 de mayo de 1891, se promulgó la Ley de Secretarías de Estado, la cual le otorgó al Ministerio de Fomento, Colonización, Industria y Comercio el rango de Secretaría y la denominó Secretaría de Fomento, dependencia a la que se le adjudicaron las funciones administrativas inherentes con las actividades agropecuarias, de ubicación de las colonias y de obras de riego.
En el año de 1917, la Ley de Secretarías de Estado, adicionó a la Secretaría las funciones de dotación de tierras y fraccionamiento de latifundios y, por reformas a la ley, en diciembre del mismo año, se le llamó Secretaría de Agricultura y Fomento, agregándosele la función de restitución de tierras."</t>
  </si>
  <si>
    <t>"Que el 30 de noviembre de 2018, se publicó en el Diario Oficial de la Federación el Decreto por el que se reforman, adicionan y derogan diversas disposiciones de la Ley Orgánica de la Administración Pública Federal, el cual señala en su artículo 35 la nueva denominación de la entonces Secretaría de Agricultura, Ganadería, Desarrollo Rural, Pesca y Alimentación (SAGARPA), por la de Secretaría de Agricultura y Desarrollo Rural (SADER)..."</t>
  </si>
  <si>
    <t>MXN $74,109,572,158 (signed 22 November 2023, in force 1 January 2024)</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</si>
  <si>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XIII. Fomentar y organizar la producción económica del artesanado, de las artes populares y de las industrias familiares del sector rural, con la participación que corresponda a otras dependencias o entidades;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 y
XXIV. Los demás que expresamente le atribuyan las leyes y reglamentos."</t>
  </si>
  <si>
    <t xml:space="preserve">Víctor Manuel Villalobos Arámbula
</t>
  </si>
  <si>
    <t>3 December 2018–present</t>
  </si>
  <si>
    <t>"PhD en Morfogénesis Vegetal. Experto con más de 40 años de trayectoria en agronomía, ciencias ambientales y economía agrícola. Director emérito del IICA.
El Dr. Víctor Manuel Villalobos Arámbula tiene un sólido prestigio y reconocimiento en México y en el extranjero por su desempeño en el sector público, la academia y en organismos internacionales.
Ingeniero Agrónomo Fitotecnista por la Escuela Nacional de Agricultura (ENA) y Maestro en Ciencias en Genética Vegetal por el Colegio de Postgraduados de Chapingo, México, cuenta con un doctorado en Morfogénesis Vegetal por la Universidad de Alberta, Canadá. Es un experto con más de 40 años de trayectoria en agronomía, economía agrícola y ciencias ambientales.
En el Gobierno mexicano ha fungido como funcionario de alto nivel, al ser nombrado por dos administraciones como:
• Subsecretario de Recursos Naturales de la Secretaría de Medio Ambiente, Recursos Naturales y Pesca (SEMARNAP).
• Subsecretario de Agricultura de la Secretaría de Agricultura, Ganadería, Desarrollo Rural, Pesca y Alimentación (SAGARPA).
• Coordinador General de Asuntos Internacionales (SAGARPA).
En 2010 fue elegido director general del Instituto Interamericano de Cooperación para la Agricultura (IICA) -organismo especializado de la OEA con sede en Costa Rica- durante dos periodos de cuatro años cada uno. Fue el primer mexicano en ostentar este cargo internacional. 
Ha sido también:
• Oficial Principal en Biotecnología de la Organización de las Naciones Unidas para la Alimentación y la Agricultura (FAO) en Roma, Italia.
• Director del Programa de Mejoramiento de Cultivos Tropicales del Centro Agronómico Tropical de Investigación y Enseñanza (CATIE) en Costa Rica.
En el ámbito de la investigación y la docencia, sus contribuciones en los campos de la biotecnología, producción vegetal y conservación de los recursos genéticos y naturales le han valido ser nombrado:
• Miembro de la Real Academia Sueca de Agricultura y Silvicultura (desde 2004).
• Doctor Honoris Causa del Centro Agronómico Tropical de Investigación y Enseñanza (CATIE) en Costa Rica (2004).
• Doctor Honoris Causa de la Universidad de Asunción, Paraguay (2013).
• Honor al Mérito “Espiga Dorada” del Colegio de Ingenieros Agrónomos y Profesionales en Ciencias Agropecuarias de Bolivia–CIAB, La Paz, Bolivia (2015).
Es Profesor ad honórem del Colegio de Postgraduados, donde impartió clases en el nivel de postgrado. Fue director de la Unidad Irapuato del Centro de Investigación y de Estudios Avanzados (CINVESTAV-IPN), organismo en el que también se desempeñó como docente.
A nivel internacional dictó cátedra en el CATIE e impartió cursos especializados en Argentina, Colombia, Chile, Costa Rica, Ecuador, Venezuela, Austria, Jordania e Irán.
Ha sido miembro del grupo asesor de alto nivel del Grupo Consultivo para la Investigación Agrícola Internacional (CGIAR), de la Comisión de Ciencia y Tecnología del Consejo Nacional de Ciencia y Tecnología (CONACYT) de México, y del Instituto de la Universidad de California para México y los Estados Unidos (UC-MEXUS).
Actualmente se desempeña como secretario de Agricultura y Desarrollo Rural del Gobierno de México."</t>
  </si>
  <si>
    <t>Ministry of Infrastructure, Communications, and Transportation (Secretaría de Infraestructura, Comunicaciones y Transportes)</t>
  </si>
  <si>
    <t xml:space="preserve">"Artículo 26. Para el despacho de los asuntos del orden administrativo, el Poder Ejecutivo de la Unión contará con las siguientes dependencias: …
Secretaría de Infraestructura, Comunicaciones y Transportes…” </t>
  </si>
  <si>
    <t>Communication and Media; Transportation</t>
  </si>
  <si>
    <t>"Artículo 36.- A la Secretaría de Infraestructura, Comunicaciones y Transportes corresponde el despacho de los siguientes asuntos:
I.- Formular y conducir las políticas y programas para el desarrollo del transporte, con la intervención que las leyes otorgan a la Secretaría de Marina respecto al transporte por agua, así como de las comunicaciones,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t>
  </si>
  <si>
    <t>Infrastructure</t>
  </si>
  <si>
    <t>"Artículo 36.- A la Secretaría de Comunicaciones y Transportes corresponde el despacho de los siguientes asuntos: ...
V.- Regular y vigilar la administración de los aeropuertos nacionales, conceder permisos para la construcción de aeropuertos particulares y vigilar su operación ...
VII.- Construir las vías férreas, patios y terminales de carácter federal para el establecimiento y explotación de ferrocarriles, y la vigilancia técnica de su funcionamiento y operación ...
XI.- Participar en los convenios para la construcción y explotación de los puentes internacionales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t>
  </si>
  <si>
    <t>"Promover sistemas de transporte y comunicaciones seguros, eficientes y competitivos, mediante el fortalecimiento del marco jurídico, la definición de políticas públicas y el diseño de estrategias que contribuyan al crecimiento sostenido de la economía y el desarrollo social equilibrado del país; ampliando la cobertura y accesibilidad de los servicios, logrando la integración de los mexicanos y respetando el medio ambiente."</t>
  </si>
  <si>
    <t>https://www.gob.mx/sct</t>
  </si>
  <si>
    <t>http://sct.gob.mx/normatecaNew/wp-content/uploads/2020/11/100_SRIO.pdf</t>
  </si>
  <si>
    <t>The Ministry of Communications and Public Works (Secretaría de Comunicaciones y Obras Públicas) was established in 1891. Prior to its establishment, the responsibility for communication and transportation was distributed among various government agencies. See Original Text for details.</t>
  </si>
  <si>
    <t>"La Secretaría de Comunicaciones y Transportes tiene su origen funcional en la Secretaría de Estado y del Despacho de Relaciones Exteriores e Interiores establecida el 8 de noviembre de 1821. Posteriormente, debido a las modificaciones efectuadas en el aparato de gobierno, las funciones relativas al ramo de comunicaciones y transportes se diseminaron entre varios organismos. 
En 1857, se funda la Administración General de Caminos y Peajes como un primer intento por centralizar las funciones encaminadas a satisfacer las necesidades de comunicación en el ámbito nacional, el cual se ve consolidado el 13 de mayo de 1891, fecha en la que se crea la Secretaría de Comunicaciones y Obras Públicas, misma que centralizó en forma definitiva tales funciones."</t>
  </si>
  <si>
    <t>2021</t>
  </si>
  <si>
    <t>[1] "SE REFORMAN DIVERSAS DISPOSICIONES DE LA LEY ORGÁNICA DE LA ADMINISTRACIÓN PÚBLICA FEDERAL
Artículo Único. Se reforman los artículos 26, párrafo décimo tercero; 30, fracción XIV; 32 Bis, fracción XXXIV; 36, primer párrafo y 38, fracción XXXIII de la Ley Orgánica de la Administración Pública Federal, para quedar como sigue:
Artículo 26.- ...
Secretaría de Infraestructura, Comunicaciones y Transportes..."
[2] "'Con 100 votos en favor y una abstención, el pleno del Senado de la República cambia el nombre a la Secretaría de Comunicaciones y Transportes (SCT) por Secretaría de Infraestructura, Comunicaciones y Transportes...'”</t>
  </si>
  <si>
    <t>MXN $85,688,296,039 (signed 22 November 2023, in force 1 January 2024)</t>
  </si>
  <si>
    <t>"Artículo 36.- A la Secretaría de Infraestructura, Comunicaciones y Transportes corresponde el despacho de los siguientes asuntos:
I. Formular y conducir las políticas y programas para el desarrollo de las comunicaciones y transporte terrestre y aéreo,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VII.- Construir las vías férreas, patios y terminales de carácter federal para el establecimiento y explotación de ferrocarriles, y la vigilancia técnica de su funcionamiento y operación;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 Participar en los convenios para la construcción y explotación de los puentes internacionales;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 y
XXVII.- Los demás que expresamente le fijen las leyes y reglamentos."</t>
  </si>
  <si>
    <t xml:space="preserve">Community Council of Social Participation (Comité Comunitario de Participación Social)
</t>
  </si>
  <si>
    <t xml:space="preserve">Jorge Nuño Lara </t>
  </si>
  <si>
    <t>15 November 2022–present</t>
  </si>
  <si>
    <t>"Es Licenciado en Economía por el Instituto Tecnológico Autónomo de México. Con amplia experiencia en la administración, preparación y puesta en marcha de proyectos de infraestructura en los sectores de comunicaciones, transporte, medioambiente, energía y salud, así como de la regulación aplicable a programas y proyectos de inversión en la Administración Pública Federal.
Hasta el 31 de marzo de 2021 se desempeñó como Titular de la Unidad de Inversiones en la Subsecretaría de Egresos de la Secretaría de Hacienda y Crédito Público, en donde tuvo a su cargo la dirección de la cartera de programas y proyectos de inversión de infraestructura económica, social y gubernamental financiados con recursos públicos. Adicionalmente, coordinó los proyectos de infraestructura para apuntalar la reactivación económica en el marco del Acuerdo Unidos por el Progreso de México y el Bienestar de Todos, en el que participan el Gobierno de México y la iniciativa privada y que considera 68 proyectos por un monto de 525.9 millones de pesos, de los cuales 16 proyectos ya están en ejecución por un monto de 133.3 millones de pesos.
Entre mayo de 2009 a marzo de 2013 colaboró, como Director de Proyectos de Hidrocarburos, en la Unidad de Inversiones de la Secretaría de Hacienda y Crédito Público, en donde tuvo a su cargo la revisión, y en su caso aprobación, de las evaluaciones costo y beneficio de los programas y proyectos de inversión de Petróleos Mexicanos y Organismos Subsidiarios. Adicionalmente, en conjunto con Netherland Sewell International, desarrolló una metodología para la evaluación socioeconómica de los proyectos de exploración y producción de petróleo y gas.
De junio de 2001 a abril de 2009 fue Subdirector y posteriormente Director de Área en la Dirección General de Información y Estudios Energéticos de la Secretaría de Energía, en donde era responsable de la información estadística relacionada con dicho sector en el Sistema de Información Energética y como encargado de del Balance Nacional de Energía y del Anuario Estadístico de la Industria Petroquímica.
Entre agosto de 2000 y junio de 2001, colaboró en el Instituto Nacional de Estadística y Geografía; primero como Jefe de Departamento, y luego como Subdirector de Análisis de Series de Tiempo Económicas en la Dirección General de Contabilidad Nacional, Estudios Socioeconómicos y Precios. En el Instituto fue responsable del ajuste estacional de las series de tiempo económicas y participó en el desarrollo y elaboración del primer indicador global mensual de la actividad económica."</t>
  </si>
  <si>
    <t>Jorge Arganis Díaz Leal</t>
  </si>
  <si>
    <t>23 July 2020–15 November 2022</t>
  </si>
  <si>
    <t>"Jorge Arganis Díaz Leal es ingeniero civil egresado de la Facultad de Ingeniería de la Universidad Nacional Autónoma de México (UNAM), donde también ha sido profesor durante casi tres décadas.
Fue Director General de Obras Públicas del Gobierno de la Ciudad de México.
Ha ocupado los cargos de tesorero y presidente de la Sociedad de Alumnos de la Facultad de Ingeniería; presidente de la Generación 60, coordinador general de la Asamblea de Generaciones y consejero de la Cámara Nacional de la Industria de la Construcción.
En el Colegio de Ingenieros Civiles de México ha sido coordinador de diversos Comités, secretario del XVI Consejo Directivo, vicepresidente del XXIII Consejo Directivo y presidente del XXV Consejo Directivo; representante por parte de México en la Federación Iberoamericana de Ingeniería Civil y Construcción.
Ha sido miembro del Comité Mexicano para la Práctica Internacional de la Ingeniería, en el Marco del Tratado de Libre Comercio y vicepresidente del Área Civil de la Unión Mexicana de Asociaciones de Ingeniería (UMAI). Fue Coordinador del Comité de Ética y Profesionalismo del North American Alliance for Civil Engineering (NAACE).
Asimismo, socio fundador de Causa Ciudadana, A.P.N. y primer coordinador del Grupo Ingenieros para el Cambio (INPAC), organizaciones políticas plurales.
La Asamblea de Generaciones de la Facultad de Ingeniería de la UNAM le otorgó el Reconocimiento a la Actividad Gremial en 1985, la Texas Society of Professional Engineers lo designó socio honorario en 1993 y en 1998 el Colegio de Ingenieros Civiles de México le otorgó la calidad de Miembro Emérito."</t>
  </si>
  <si>
    <t>Name of second-to-last leader</t>
  </si>
  <si>
    <t>Javier Jiménez Espriú</t>
  </si>
  <si>
    <t>Term in office of second-to-last leader</t>
  </si>
  <si>
    <t>1 December 2018–23 July 2020</t>
  </si>
  <si>
    <t>Professional biography of second-to-last leader</t>
  </si>
  <si>
    <t>"Secretario de Comunicaciones y Transportes
Nació en la Ciudad de México en 1937, en 1960 recibió el título como Ingeniero Mecánico Electricista en la Facultad de Ingeniería de la UNAM, más tarde realizó sus estudios de posgrado en el Conservatoire des Arts et Metiers de París.
Ocupó los siguientes cargos honoríficos: Presidente del Consejo Directivo de la Fundación Javier Barros Sierra, A. C., Miembro de la Comisión México – Estados Unidos para el Intercambio Educativo y Cultural y Miembro del Consejo Consultivo de la Fundación UNAM, A. C.
Es miembro de Número de la Real Academia de Ingeniería de Suecia y de la Academia Internacional de Astronáutica, Sección Ingeniería y del Consejo Directivo del Instituto Mexicano del Petróleo, del Instituto Mexicano de Investigaciones Eléctricas, Fundador del Instituto Mexicano del Transporte y del Instituto Mexicano de Comunicaciones, del Servicio Postal Mexicano y de Telégrafos Nacionales.
Trayectoria profesional
- Fue Profesor de Tiempo Completo y Catedrático en la UNAM, durante más de 30 años.
- De 1997 a 2007 fue Miembro de la Junta de Gobierno de la UNAM.
- En la Universidad Nacional Autónoma de México fue Secretario General Administrativo de 1973 a 1982
- Director de la Facultad de Ingeniería de la UNAM de 1978 a 1982.
- Es el Fundador y Primer Presidente de la Academia de Música del Palacio de Minería (1978) y de su Orquesta Sinfónica y de la Feria Internacional del Libro del Palacio de Minería (1979).
- Fue Subsecretario de Comunicaciones y Desarrollo Tecnológico (1982-1988) de la SCT.
- Subdirector Comercial de Petróleos Mexicanos (1990-1992)
- Director General de la Compañía Mexicana de Aviación (1994-1995).
- De 1998 a 2014 fue Miembro Honorario de la Junta de Gobierno del Instituto Nacional de Astrofísica, Óptica y Electrónica INAOE.
- Es Presidente del Consejo Directivo de la Escuela de Ingeniería 'Heberto Castillo Martínez'.
- En 2016 fue electo Constituyente de la Ciudad de México
- Ha sido Presidente del Consejo de Administración de Turborreactores S. A. de C. V. y miembro de los Consejos de Administración de Teléfonos de México S. A. de C. V., Banco Nacional de México, Compañía Mexicana de Aviación, Aeronaves de México y del Grupo IDESA.
- Fue Presidente de la Academia Mexicana de Ingeniería de la que es Académico de Honor y Miembro fundador de la misma; de la Sociedad de Exalumnos de la Facultad de Ingeniería de la que es Miembro Fundador; de la Asociación de Ingenieros Universitarios Mecánicos Electricistas, AIUME de la que es Fundador; de la Asociación de Facultades y Escuelas de Ingeniería, ANFEI; de la Asociación Nacional de Instituciones de Educación en Informática;  de la Asociación Internacional para la Educación Continua para Ingenieros (IACEE) y de la Academia Mexicana de Ciencias, Artes, Tecnología y Humanidades AMCATH."</t>
  </si>
  <si>
    <t>Party affiliation of second-to-last leader while in office</t>
  </si>
  <si>
    <t>Gender of second-to-last leader</t>
  </si>
  <si>
    <t>Annual salary of second-to-last leader</t>
  </si>
  <si>
    <t xml:space="preserve">Initial maximum salary: MXN $1,716,024 (signed 28 November 2017, in force 1 January 2018)
Final maximum salary: MXN $1,341,420 (signed 10 December 2019, in force 1 January 2020)
The maximum annual salary is calculated from ministers’ (Secretarios/as del Estado) maximum monthly salary specified in the annual budget law. Salary figures are reported as post-tax. </t>
  </si>
  <si>
    <t>Ministry of Labor and Social Welfare (Secretaría del Trabajo y Previsión Social)</t>
  </si>
  <si>
    <t>"Artículo 26. Para el despacho de los asuntos del orden administrativo, el Poder Ejecutivo de la Unión contará con las siguientes dependencias: …
Secretaría del Trabajo y Previsión Social…”</t>
  </si>
  <si>
    <t>Labor; Welfare</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</si>
  <si>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t>
  </si>
  <si>
    <t>Human Rights</t>
  </si>
  <si>
    <t>"Artículo 40.- A la Secretaría del Trabajo y Previsión Social corresponde el despacho de los siguientes asuntos ...
XI.- Estudiar y ordenar las medidas de seguridad e higiene industriales, para la protección de los trabajadores, y vigilar su cumplimiento ...
XVI.- Establecer la política y coordinar los servicios de seguridad social de la Administración Pública Federal, así como intervenir en los asuntos relacionados con el seguro social en los términos de la Ley ...
XVIII. Promover la cultura y recreación entre los trabajadores y sus familias;
XIX. Promover la democracia sindical y el acceso a la contratación colectiva ...
XXI. Promover la organización de los jornaleros agrícolas y garantizar la protección laboral y de seguridad social que establece la legislación aplicable..."</t>
  </si>
  <si>
    <t>"Trabajamos para fortalecer la política laboral y observar el cumplimiento de los derechos laborales mediante la inclusión de jóvenes a través de la capacitación en el trabajo; el diálogo social, la democracia sindical y la negociación colectiva auténtica conforme el nuevo modelo laboral; la recuperación de activos de los salarios mínimos y los ingresos; la vigilancia del cumplimiento de la normativa laboral lógica en el trabajo; y el fortalecimiento de la intermediación laboral acción para el empleo habilidad que mejoren las condiciones laborales de las y los trabajadores incrementen su calidad de vida al igual que el de sus familias."</t>
  </si>
  <si>
    <t>https://www.gob.mx/stps/</t>
  </si>
  <si>
    <t>http://www.dof.gob.mx/imagenes_diarios/2021/04/07/MAT/img1.png</t>
  </si>
  <si>
    <t xml:space="preserve">The Ministry of Industry, Commerce, and Labor (Secretaría de Industria, Comercio y Trabajo) was established in 1917. Prior to its establishment, several ministries had a Department of Labor (Departamento del Trabajo). See Original Text for details. </t>
  </si>
  <si>
    <t>"Los orígenes del Sector Trabajo se remontan al año de 1911 con la creación del Departamento del Trabajo, dependiente de la Secretaría de Fomento, Colonización e Industria (28 de diciembre de 1911) …
En el año de 1914, se creó la Secretaría de Industria y Comercio, a la que se le adscribió el Departamento del Trabajo. Para el año de 1915, el Departamento del Trabajo se incorporó a la Secretaría de Gobernación ...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</si>
  <si>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"Los orígenes del Sector Trabajo se remontan al año de 1911 con la creación del Departamento del Trabajo, dependiente de la Secretaría de Fomento, Colonización e Industria (28 de diciembre de 1911)…
En el año de 1914, se creó la Secretaría de Industria y Comercio, a la que se le adscribió el Departamento del Trabajo. Para el año de 1915, el Departamento del Trabajo se incorporó a la Secretaría de Gobernación...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</si>
  <si>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"El 31 de diciembre de 1940 se reformó la Ley de Secretarías y Departamentos de Estado para crear la Secretaría del Trabajo y Previsión Social, y el 9 de abril de 1941 se expidió el primer Reglamento Interior."</t>
  </si>
  <si>
    <t>MXN $28,603,160,722 (signed 22 November 2023, in force 1 January 2024)</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</si>
  <si>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 y
XXII. Los demás que le fijen expresamente las leyes y reglamentos."</t>
  </si>
  <si>
    <t>Marath Baruch Bolaños López</t>
  </si>
  <si>
    <t>20 June 2023–present</t>
  </si>
  <si>
    <t>"Marath Baruch Bolaños López cuenta con experiencia como servidor público, docente y representante ciudadano.
Su pasado encargo en la Administración Pública Federal fue como Secretario Particular del C. Secretario de Relaciones Exteriores del 1° de diciembre de 2018 al 30 de septiembre del 2020.
Fue diputado por el grupo parlamentario de MORENA en la Asamblea Constituyente, encargada de la elaboración de la Primera Constitución Política de la Ciudad de México, en el período 2016-2017. Bajo esta representación popular se integró a los trabajos de las Comisiones de Derechos y Alcaldías.
Es catedrático de la Universidad Nacional Autónoma de México (UNAM) en las carreras de Relaciones Internacionales, Sociología y Ciencias de la Comunicación de la Facultad de Ciencias Políticas y Sociales (FCPyS). Actualmente imparte la materia de Cultura Política en México en la FCPyS de la UNAM.
Participó en diversos proyectos de investigación de la UNAM y realizó una estancia de investigación en el extranjero.
Es coautor del libro Hacia la inclusión y equidad en las instituciones de educación superior en América Latina: aproximaciones críticas a su normatividad, Proyecto Medidas para la Inclusión Social y Equidad en Instituciones de Educación Superior en América Latina – MISEAL, Berlín, Alemania, 2014, entre otras publicaciones.
Marath Bolaños López es licenciado en Relaciones Internacionales por la FCPyS de la UNAM y tiene estudios de maestría en Estudios Latinoamericanos por la Facultad de Filosofía y Letras de la UNAM. En ambos grados desarrolló investigaciones de cultura política y tradición comunitaria popular."</t>
  </si>
  <si>
    <t>Male</t>
  </si>
  <si>
    <t xml:space="preserve">Initial maximum salary: MXN $2,068,596 (signed 28 November 2022, in force 1 January 2023)
Current maximum salary: MXN $2,192,712 (signed 22 November 2023, in force 1 January 2024)
The maximum annual salary is calculated from ministers' (Secretarios/as del Estado) maximum monthly salary specified in the annual budget law. Salary figures are reported as pre-tax. </t>
  </si>
  <si>
    <t>1 December 2018–19 June 2023</t>
  </si>
  <si>
    <t>Current party affiliation is not available; Alcalde Luján's last known party affiliation was National Regeneration Movement (Movimiento Regeneración Nacional - MORENA), for which she was a deputy in the Chamber of Deputies (Cámara de Diputados) until 2015.</t>
  </si>
  <si>
    <t>[1] "En 2011 se afilió a Morena, donde fue Representante de jóvenes y estudiantes.
[2] "En 2012 fue electa diputada federal a la LXII Legislatura por el Partido Movimiento Ciudadano, donde fue secretaria en la comisión de Trabajo y Previsión Social, concluyendo el encargo en 2015."</t>
  </si>
  <si>
    <t>Ministry of Agrarian, Territorial, and Urban Development (Secretaría de Desarrollo Agrario, Territorial y Urbano)</t>
  </si>
  <si>
    <t xml:space="preserve">"Artículo 26. Para el despacho de los asuntos del orden administrativo, el Poder Ejecutivo de la Unión contará con las siguientes dependencias: …
Secretaría de Desarrollo Agrario, Territorial y Urbano…” </t>
  </si>
  <si>
    <t>Regional Development; Rural Development; Urban Development</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</si>
  <si>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</si>
  <si>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Housing; Infrastructure</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</si>
  <si>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
XX. Promover y ejecutar la construcción de obras de infraestructura y equipamiento para el desarrollo regional y urbano, en coordinación con los gobiernos estatales y municipales y con la participación de los sectores social y privado ...
XXII. Participar en la definición de la política inmobiliaria de la Administración Pública Federal ...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</si>
  <si>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"Impulsar el desarrollo territorial sostenible e incluyente del país mediante el diseño, coordinación e implementación de políticas de ordenamiento territorial, desarrollo agrario y desarrollo urbano y de vivienda adecuada, con un enfoque transversal y articulado con el Plan Nacional de Desarrollo, a fin de contribuir a la  mejora  del bienestar de la población que habita o transita en el territorio nacional."</t>
  </si>
  <si>
    <t>https://www.gob.mx/sedatu/</t>
  </si>
  <si>
    <t>https://www.dof.gob.mx/nota_detalle.php?codigo=5622696&amp;fecha=01/07/2021#gsc.tab=0</t>
  </si>
  <si>
    <t>1974</t>
  </si>
  <si>
    <t>[1] "...la extinta Secretaría de la Reforma Agraria hoy Secretaría de Desarrollo Agrario, Territorial y Urbano..."
[2] "...el 31 de diciembre de 1974, el Departamento de Asuntos Agrarios y Colonización, se transformó en la Secretaría de la Reforma Agraria."</t>
  </si>
  <si>
    <t>Ministry of Agrarian Reform (Secretaría de la Reforma Agraria)</t>
  </si>
  <si>
    <t>2013</t>
  </si>
  <si>
    <t>"El 2 de enero de 2013, se publicó en el Diario Oficial de la Federación el Decreto por el que se reforman, adicionan y derogan diversas disposiciones de la Ley Orgánica de la Administración Pública Federal, en el cual se crea la Secretaría de Desarrollo Agrario, Territorial y Urbano (SEDATU)..."</t>
  </si>
  <si>
    <t>MXN $12,880,269,834 (signed 22 November 2023, in force 1 January 2024)</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</si>
  <si>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XII Bis. Establecer mecanismos para el ejercicio del derecho de preferencia a que se refiere el artículo 84 de la Ley General de Asentamientos Humanos, Ordenamiento Territorial y Desarrollo Urbano;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 y
XXVIII. Los demás que le fijen expresamente las leyes y reglamentos."</t>
  </si>
  <si>
    <t>Román Meyer Falcón</t>
  </si>
  <si>
    <t>"37 años (Ciudad de México, 1983)
Arquitecto egresado del Instituto Tecnológico de Estudios Superiores de Monterrey (ITESM), con estudios de Maestría en Gestión Creativa y Transformación de la Ciudad por la Universidad Politécnica de Cataluña, en Barcelona (UPC).
El titular de la SEDATU se ha especializado en Desarrollo Económico Sustentable y Urbanismo, con un enfoque social, de salud pública y prevención del delito.
En la academia, se ha desempeñado como catedrático en la Universidad Iberoamericana, donde ha impartido cátedras de Urbanismo Social que se destacan por promover estrategias de prevención del delito e inclusión social en comunidades con altos índices de delincuencia y exclusión social.
Dentro de la Administración Pública se ha desempeñado como Director de Proyectos Estratégicos de la Secretaría de Salud del Gobierno de la Ciudad de México y como asesor técnico para la Secretaría de Finanzas.
A nivel nacional, Román Meyer Falcón cuenta con proyectos de desarrollo urbano y económico con un enfoque de combate a la desigualdad social, tareas que combina con la investigación y docencia, como el Informe sobre el crecimiento, la gestión urbana y los derechos humanos en la Ciudad de México, donde relata los procesos históricos urbanos más significativos de la Ciudad de México.
Entre sus proyectos de Desarrollo Urbano se encuentran el Centro Cultural El Rosario, en la Delegación Azcapotzalco, que busca la integración social a través de actividades culturales y tecnológicas.
También destacó su participación en el Estudio de Necesidades y Prioridades de inversión Costa Chica–Texcoco, documento directriz sobre las herramientas en la gestión urbana.
Colaborador especializado en urbanismo y políticas públicas de medios como El Universal, Diario Reforma, Milenio Diario, El Heraldo de México, Animal Político, Nexos, entre otros."</t>
  </si>
  <si>
    <t>Ministry of Health (Secretaría de Salud)</t>
  </si>
  <si>
    <t xml:space="preserve">"Artículo 26. Para el despacho de los asuntos del orden administrativo, el Poder Ejecutivo de la Unión contará con las siguientes dependencias: …
Secretaría de Salud…” </t>
  </si>
  <si>
    <r>
      <rPr>
        <sz val="10"/>
        <rFont val="Arial"/>
        <family val="2"/>
      </rPr>
      <t xml:space="preserve">Cámara de Diputados, "Ley Orgánica de la Administración Pública Federal," </t>
    </r>
    <r>
      <rPr>
        <u/>
        <sz val="10"/>
        <color rgb="FF1155CC"/>
        <rFont val="Arial"/>
        <family val="2"/>
      </rPr>
      <t>http://www.diputados.gob.mx/LeyesBiblio/ref/loapf.htm</t>
    </r>
  </si>
  <si>
    <t>Health; Welfare</t>
  </si>
  <si>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t>
  </si>
  <si>
    <r>
      <rPr>
        <sz val="10"/>
        <rFont val="Arial"/>
        <family val="2"/>
      </rPr>
      <t xml:space="preserve">Cámara de Diputados, "Ley Orgánica de la Administración Pública Federal," </t>
    </r>
    <r>
      <rPr>
        <u/>
        <sz val="10"/>
        <color rgb="FF1155CC"/>
        <rFont val="Arial"/>
        <family val="2"/>
      </rPr>
      <t>http://www.diputados.gob.mx/LeyesBiblio/ref/loapf.htm</t>
    </r>
    <r>
      <rPr>
        <sz val="10"/>
        <rFont val="Arial"/>
        <family val="2"/>
      </rPr>
      <t xml:space="preserve"> </t>
    </r>
  </si>
  <si>
    <r>
      <rPr>
        <sz val="10"/>
        <rFont val="Arial"/>
        <family val="2"/>
      </rPr>
      <t xml:space="preserve">Cámara de Diputados, "Ley Orgánica de la Administración Pública Federal," </t>
    </r>
    <r>
      <rPr>
        <u/>
        <sz val="10"/>
        <color rgb="FF1155CC"/>
        <rFont val="Arial"/>
        <family val="2"/>
      </rPr>
      <t>http://www.diputados.gob.mx/LeyesBiblio/ref/loapf.htm</t>
    </r>
    <r>
      <rPr>
        <sz val="10"/>
        <rFont val="Arial"/>
        <family val="2"/>
      </rPr>
      <t xml:space="preserve"> </t>
    </r>
  </si>
  <si>
    <t>"Establecer las políticas de Estado para que la población ejerza su derecho a la protección a la salud."</t>
  </si>
  <si>
    <r>
      <rPr>
        <sz val="10"/>
        <rFont val="Arial"/>
        <family val="2"/>
      </rPr>
      <t xml:space="preserve">Gobierno de México, "Secretaría de Salud: ¿Que hacemos?," </t>
    </r>
    <r>
      <rPr>
        <u/>
        <sz val="10"/>
        <color rgb="FF1155CC"/>
        <rFont val="Arial"/>
        <family val="2"/>
      </rPr>
      <t>https://www.gob.mx/salud/que-hacemos</t>
    </r>
  </si>
  <si>
    <t>https://www.gob.mx/salud</t>
  </si>
  <si>
    <r>
      <rPr>
        <u/>
        <sz val="10"/>
        <color rgb="FF1155CC"/>
        <rFont val="Arial"/>
        <family val="2"/>
      </rPr>
      <t>http://www.diputados.gob.mx/LeyesBiblio/regla/n236.pdf#page=98</t>
    </r>
    <r>
      <rPr>
        <u/>
        <sz val="10"/>
        <color rgb="FF000000"/>
        <rFont val="Arial"/>
        <family val="2"/>
      </rPr>
      <t xml:space="preserve"> </t>
    </r>
  </si>
  <si>
    <t>1943</t>
  </si>
  <si>
    <t>[1] "La década de los años cuarenta es especialmente importante en la historia de la salud pública mexicana. Por decreto presidencial se fusionaron el Departamento de Salubridad Pública y la Secretaría de Asistencia Pública para crear la Secretaría de Salubridad y Asistencia (SSA) el 15 de octubre de 1943."
[2] "Nuestro sistema de salud tiene casi 60 años de vida. Su fundación data de 1943, año en el que se crearon la Secretaría de Salubridad y Asistencia, hoy Secretaría de Salud (SSA)..."
[3] "En 1937 se creó la Secretaría de Asistencia, la cual, en 1943, se fusionó con el Departamento de Salubridad para constituir la Secretaría de Salubridad y Asistencia."</t>
  </si>
  <si>
    <r>
      <rPr>
        <sz val="10"/>
        <rFont val="Arial"/>
        <family val="2"/>
      </rPr>
      <t xml:space="preserve">[1] Rodrígues de Romo, Ana Cecilia and Martha Eugenia Rodíguez Pérez. 1998. "Historia de la salud publica en México: siglos XIX y XX." &lt;i&gt;História, Ciências, Saúde. Manguinhos&lt;/i&gt;. 2: 293-310. </t>
    </r>
    <r>
      <rPr>
        <u/>
        <sz val="10"/>
        <color rgb="FF1155CC"/>
        <rFont val="Arial"/>
        <family val="2"/>
      </rPr>
      <t>https://doi.org/10.1590/S0104-59701998000200002</t>
    </r>
    <r>
      <rPr>
        <sz val="10"/>
        <rFont val="Arial"/>
        <family val="2"/>
      </rPr>
      <t xml:space="preserve">. 
[2] Gobierno de México, "El sistema de salud mexicano, una historia de casi 60 años," </t>
    </r>
    <r>
      <rPr>
        <u/>
        <sz val="10"/>
        <color rgb="FF1155CC"/>
        <rFont val="Arial"/>
        <family val="2"/>
      </rPr>
      <t>http://web.archive.org/web/20210128091547/http://www.salud.gob.mx/apps/htdocs/gaceta/gaceta_010702/hoja7.html</t>
    </r>
    <r>
      <rPr>
        <sz val="10"/>
        <rFont val="Arial"/>
        <family val="2"/>
      </rPr>
      <t xml:space="preserve"> 
[3] Cámara de Diputados, "Manual de Organización General de la Secretaría de Salud," </t>
    </r>
    <r>
      <rPr>
        <u/>
        <sz val="10"/>
        <color rgb="FF1155CC"/>
        <rFont val="Arial"/>
        <family val="2"/>
      </rPr>
      <t>http://www.diputados.gob.mx/LeyesBiblio/regla/n236.pdf#page=2</t>
    </r>
    <r>
      <rPr>
        <sz val="10"/>
        <rFont val="Arial"/>
        <family val="2"/>
      </rPr>
      <t xml:space="preserve"> </t>
    </r>
  </si>
  <si>
    <t>Ministry of Health and Assistance (Secretaría de Salubridad y Asistencia)</t>
  </si>
  <si>
    <r>
      <rPr>
        <sz val="10"/>
        <rFont val="Arial"/>
        <family val="2"/>
      </rPr>
      <t xml:space="preserve">[1] Rodrígues de Romo, Ana Cecilia and Martha Eugenia Rodíguez Pérez. 1998. "Historia de la salud publica en México: siglos XIX y XX." &lt;i&gt;História, Ciências, Saúde. Manguinhos&lt;/i&gt;. 2: 293-310. </t>
    </r>
    <r>
      <rPr>
        <u/>
        <sz val="10"/>
        <color rgb="FF1155CC"/>
        <rFont val="Arial"/>
        <family val="2"/>
      </rPr>
      <t>https://doi.org/10.1590/S0104-59701998000200002.</t>
    </r>
    <r>
      <rPr>
        <sz val="10"/>
        <rFont val="Arial"/>
        <family val="2"/>
      </rPr>
      <t xml:space="preserve">
[2] Gobierno de México, "El sistema de salud mexicano, una historia de casi 60 años," </t>
    </r>
    <r>
      <rPr>
        <u/>
        <sz val="10"/>
        <color rgb="FF1155CC"/>
        <rFont val="Arial"/>
        <family val="2"/>
      </rPr>
      <t>http://web.archive.org/web/20210128091547/http://www.salud.gob.mx/apps/htdocs/gaceta/gaceta_010702/hoja7.html</t>
    </r>
    <r>
      <rPr>
        <sz val="10"/>
        <rFont val="Arial"/>
        <family val="2"/>
      </rPr>
      <t xml:space="preserve"> 
[3] Cámara de Diputados, "Manual de Organización General de la Secretaría de Salud," </t>
    </r>
    <r>
      <rPr>
        <u/>
        <sz val="10"/>
        <color rgb="FF1155CC"/>
        <rFont val="Arial"/>
        <family val="2"/>
      </rPr>
      <t>http://www.diputados.gob.mx/LeyesBiblio/regla/n236.pdf#page=2</t>
    </r>
    <r>
      <rPr>
        <sz val="10"/>
        <rFont val="Arial"/>
        <family val="2"/>
      </rPr>
      <t xml:space="preserve"> </t>
    </r>
  </si>
  <si>
    <t>1985</t>
  </si>
  <si>
    <t>"El 21 de enero de 1985, se reformó la Ley Orgánica de la Administración Pública Federal, con lo cual la Secretaría de Salubridad y Asistencia cambió su nombre por Secretaría de Salud."</t>
  </si>
  <si>
    <r>
      <rPr>
        <sz val="10"/>
        <rFont val="Arial"/>
        <family val="2"/>
      </rPr>
      <t xml:space="preserve">Cámara de Diputados, "Manual de Organización General de la Secretaría de Salud," </t>
    </r>
    <r>
      <rPr>
        <u/>
        <sz val="10"/>
        <color rgb="FF000000"/>
        <rFont val="Arial"/>
        <family val="2"/>
      </rPr>
      <t>http://www.diputados.gob.mx/LeyesBiblio/regla/n236.pdf</t>
    </r>
  </si>
  <si>
    <t>MXN $96,989,997,562 (signed 22 November 2023, in force 1 January 2024)</t>
  </si>
  <si>
    <r>
      <rPr>
        <sz val="10"/>
        <rFont val="Arial"/>
        <family val="2"/>
      </rPr>
      <t xml:space="preserve">Cámara de Diputados, “Presupuesto de Egresos de la Federación para el Ejercicio Fiscal 2024: Anexo 1,”  </t>
    </r>
    <r>
      <rPr>
        <u/>
        <sz val="10"/>
        <color rgb="FF1155CC"/>
        <rFont val="Arial"/>
        <family val="2"/>
      </rPr>
      <t>https://www.diputados.gob.mx/LeyesBiblio/ref/pef_2024.htm</t>
    </r>
  </si>
  <si>
    <r>
      <rPr>
        <sz val="10"/>
        <rFont val="Arial"/>
        <family val="2"/>
      </rPr>
      <t xml:space="preserve">Cámara de Diputados, “Presupuesto de Egresos de la Federación para el Ejercicio Fiscal 2024: Anexo 1,” </t>
    </r>
    <r>
      <rPr>
        <u/>
        <sz val="10"/>
        <color rgb="FF1155CC"/>
        <rFont val="Arial"/>
        <family val="2"/>
      </rPr>
      <t>https://www.diputados.gob.mx/LeyesBiblio/ref/pef_2024.htm</t>
    </r>
  </si>
  <si>
    <r>
      <rPr>
        <sz val="10"/>
        <rFont val="Arial"/>
        <family val="2"/>
      </rPr>
      <t xml:space="preserve">Cámara de Diputados, “Presupuesto de Egresos de la Federación para el Ejercicio Fiscal 2024: Anexo 1,” </t>
    </r>
    <r>
      <rPr>
        <u/>
        <sz val="10"/>
        <color rgb="FF1155CC"/>
        <rFont val="Arial"/>
        <family val="2"/>
      </rPr>
      <t>https://www.diputados.gob.mx/LeyesBiblio/ref/pef_2024.htm</t>
    </r>
  </si>
  <si>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
XXVII. Los demás que le fijen expresamente las leyes y reglamentos."</t>
  </si>
  <si>
    <r>
      <rPr>
        <u/>
        <sz val="10"/>
        <rFont val="Arial"/>
        <family val="2"/>
      </rPr>
      <t xml:space="preserve">Cámara de Diputados, "Ley Orgánica de la Administración Pública Federal," </t>
    </r>
    <r>
      <rPr>
        <u/>
        <sz val="10"/>
        <color rgb="FF1155CC"/>
        <rFont val="Arial"/>
        <family val="2"/>
      </rPr>
      <t>http://www.diputados.gob.mx/LeyesBiblio/ref/loapf.htm</t>
    </r>
  </si>
  <si>
    <t>Jorge Alcocer Varela</t>
  </si>
  <si>
    <r>
      <rPr>
        <sz val="10"/>
        <rFont val="Arial"/>
        <family val="2"/>
      </rPr>
      <t xml:space="preserve">Gobierno de México, "Secretaría de Salud: Dr. Jorge Alcocer Varela," </t>
    </r>
    <r>
      <rPr>
        <u/>
        <sz val="10"/>
        <color rgb="FF1155CC"/>
        <rFont val="Arial"/>
        <family val="2"/>
      </rPr>
      <t>https://www.gob.mx/salud/estructuras/dr-jorge-alcocer-varela</t>
    </r>
    <r>
      <rPr>
        <sz val="10"/>
        <rFont val="Arial"/>
        <family val="2"/>
      </rPr>
      <t xml:space="preserve"> </t>
    </r>
  </si>
  <si>
    <r>
      <rPr>
        <sz val="10"/>
        <rFont val="Arial"/>
        <family val="2"/>
      </rPr>
      <t xml:space="preserve">BBC, "Toma de protesta: quiénes integran el gabinete de AMLO, el presidente más votado de la historia de México," </t>
    </r>
    <r>
      <rPr>
        <u/>
        <sz val="10"/>
        <color rgb="FF1155CC"/>
        <rFont val="Arial"/>
        <family val="2"/>
      </rPr>
      <t>https://www.bbc.com/mundo/noticias-america-latina-46372431</t>
    </r>
    <r>
      <rPr>
        <sz val="10"/>
        <rFont val="Arial"/>
        <family val="2"/>
      </rPr>
      <t xml:space="preserve"> 
Gobierno de México, "Secretaría de Salud: Dr. Jorge Alcocer Varela," </t>
    </r>
    <r>
      <rPr>
        <u/>
        <sz val="10"/>
        <color rgb="FF1155CC"/>
        <rFont val="Arial"/>
        <family val="2"/>
      </rPr>
      <t>https://www.gob.mx/salud/estructuras/dr-jorge-alcocer-varela</t>
    </r>
  </si>
  <si>
    <t>"El Dr. Jorge Carlos Alcocer Varela nació en la Ciudad de México, en 1946. En 1970 recibió el título de Médico Cirujano por la Universidad Nacional Autónoma de México (UNAM), con Mención Honorífica. Realizó su Especialidad Médica en Medicina Interna, en Reumatología e Inmunología Clínica en el Instituto Nacional de la Nutrición, avalada por la UNAM.
En 1980 obtuvo el Posgrado en Inmunología en el ICRF Tumour Immunology, en la Universidad de Londres, Inglaterra, y alcanzó en 2007 el Doctorado en Ciencias Médicas por la UNAM.
Es Investigador Emérito en Ciencias Médicas del Departamento de Inmunología y Reumatología del Instituto Nacional de Ciencias Médicas y Nutrición Salvador Zubirán (INCMNSZ).
Cuenta con la Certificación en Reumatología por el Consejo Mexicano de Reumatología, del cual fue Presidente en 1990.
Ha ocupado diversos puestos docentes, entre los que destacan: Profesor Adjunto en Medicina (Reumatología) del Curso de Posgrado en Reumatología, 1981-1999 y 2000-2004; Profesor Titular del Curso de Especialización en Reumatología de 2004 a 2016; Asesor Académico y Profesor en los Cursos de Maestría y Doctorado en Ciencias Médicas de 1994 a la fecha. Fue Coordinador de Tutores en el Área de Inmunología y Programa de Especialización en Bioquímica de la Facultad de Química de la UNAM.
En 1985 ingresó al Sistema Nacional de Investigadores (SNI) donde fue nombrado Investigador Nacional Nivel III, desde 1989. En 2011 fue designado Investigador Nacional Emérito. En 1989 fue Secretario del Consejo Mexicano de Reumatología, en 1991 Vicepresidente y en 1992 Presidente de la Sociedad Mexicana de Reumatología.
De 1998 a 2000 fue Miembro de la Comisión Dictaminadora de Biomedicina del Sistema Nacional de Investigadores; Miembro del Consejo Académico del Área de Ciencias Biológicas y de la Salud, Comisión Dictaminadora del Instituto de Investigaciones Biomédicas 2002-2006; Miembro de la Comisión Dictaminadora de Biomedicina del SNI de 1998 a 2000, y Presidente de la Junta de Honor del SNI del 2009 a 2012.
En febrero pasado, fue nombrado Presidente de la Subcomisión de Salud de la Comisión de Evaluación del Consejo Nacional de Ciencia y Tecnología (CONACYT).
En mayo de 2015 fue certificado como Investigador Emérito por los Institutos Nacionales de Salud y Hospitales de Alta Especialidad de la Secretaría de Salud. Ha pertenecido al Comité Editorial de 7 revistas nacionales y extranjeras, además de 8 Sociedades Científicas.
Ha recibido numerosos premios y distinciones, entre los que destacan: el Premio Dr. Jorge Rosenkranz 1984 y 2017; Premio Miguel Otero 1995; Premio de Investigación de la Sociedad Mexicana de Reumatología, en 6 ocasiones; Maestro de la Reumatología en 2006 por el Colegio Mexicano de Reumatología; Reconocimiento por el artículo más citado en la última década en inmunología Thomson Reuters y CINVESTAV en 2009; Premio Dr. Maximiliano Ruíz Castañeda en 1996; Premio Nacional de Investigación Fundación Glaxo Wellcome 1997, y Reconocimiento Al Mérito Universitario por la meritoria labor académica durante 45 años, UNAM mayo 2015.
- Profesor Honorario. Universidad Maimónides, Buenos Aires, Argentina, abril 21 de 1997.
- Profesor Honorario V Congreso América Central Caribe Andino 'Dr. Bernhard Hempel Iglesias'. San José Costa Rica, agosto, 1999.
- Miembro del Consejo Científico Asesor. Centro de Investigaciones Médicas y Quirúrgicas. La Habana, Cuba, 1999.
- Profesor Ilustre. Facultad de Medicina. Universidad de Tucumán, Argentina, 1999.
Presidente de la Comisión de Expertos de Salud y Enfermedades Importantes de la Sociedad Mexicana, de la Convocatoria de Proyectos de Desarrollo Científico para Atender Problemas Nacionales 2013.
- Consejo Nacional de Ciencia y Tecnología (CONACYT). Abril de 2014, México.
Premio 'Heberto Castillo' de la Ciudad de México, noviembre de 2014. Premio Nacional de Ciencias y Artes 2015, en el Área de 'Ciencias Físico Matemáticas y Naturales'. Diciembre 15, 2015 México.
Ha dirigido 42 tesis de licenciatura, especialidad, maestría y doctorado; es autor de 204 publicaciones científicas, y 34 capítulos en libros; ha participado en 395 congresos; ha presentado 245 trabajos. Las citas a sus publicaciones son más de 6 mil."</t>
  </si>
  <si>
    <r>
      <rPr>
        <sz val="10"/>
        <rFont val="Arial"/>
        <family val="2"/>
      </rPr>
      <t xml:space="preserve">Gobierno de México, "Secretaría de Salud: Dr. Jorge Alcocer Varela," </t>
    </r>
    <r>
      <rPr>
        <u/>
        <sz val="10"/>
        <color rgb="FF1155CC"/>
        <rFont val="Arial"/>
        <family val="2"/>
      </rPr>
      <t>https://www.gob.mx/salud/estructuras/dr-jorge-alcocer-varela</t>
    </r>
  </si>
  <si>
    <r>
      <rPr>
        <sz val="10"/>
        <rFont val="Arial"/>
        <family val="2"/>
      </rPr>
      <t xml:space="preserve">Gobierno de México, "Secretaría de Salud: Dr. Jorge Alcocer Varela," </t>
    </r>
    <r>
      <rPr>
        <u/>
        <sz val="10"/>
        <color rgb="FF000000"/>
        <rFont val="Arial"/>
        <family val="2"/>
      </rPr>
      <t>https://www.gob.mx/salud/estructuras/dr-jorge-alcocer-varela</t>
    </r>
  </si>
  <si>
    <r>
      <rPr>
        <sz val="10"/>
        <rFont val="Arial"/>
        <family val="2"/>
      </rPr>
      <t xml:space="preserve">Initial maximum salary: MXN $1,716,024 (signed 28 November 2017, in force 1 January 2018)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t>
    </r>
    <r>
      <rPr>
        <u/>
        <sz val="10"/>
        <color rgb="FF1155CC"/>
        <rFont val="Arial"/>
        <family val="2"/>
      </rPr>
      <t>https://nominatransparente.rhnet.gob.mx/nomina-APF</t>
    </r>
    <r>
      <rPr>
        <sz val="10"/>
        <rFont val="Arial"/>
        <family val="2"/>
      </rPr>
      <t>.</t>
    </r>
  </si>
  <si>
    <r>
      <rPr>
        <sz val="10"/>
        <rFont val="Arial"/>
        <family val="2"/>
      </rPr>
      <t xml:space="preserve">Cámara de Diputados, "Presupuesto de Egresos de la Federación para el Ejercicio Fiscal 2018: Anexo 24.1.1. Límites de Percepción Ordinaria Total en la Administración Pública Federal (Netos Mensuales) (pesos)," </t>
    </r>
    <r>
      <rPr>
        <u/>
        <sz val="10"/>
        <color rgb="FF1155CC"/>
        <rFont val="Arial"/>
        <family val="2"/>
      </rPr>
      <t>http://www.diputados.gob.mx/LeyesBiblio/abro/pef_2018.htm</t>
    </r>
    <r>
      <rPr>
        <sz val="10"/>
        <rFont val="Arial"/>
        <family val="2"/>
      </rPr>
      <t xml:space="preserve"> 
Cámara de Diputados, “Presupuesto de Egresos de la Federación para el Ejercicio Fiscal 2024: Anexo 23.1.1. Límites Mínimos y Máximos de las percepciones Ordinarias Brutas y Netas Mensuales para los Servidores Públicos de la Administración Pública Federal (pesos)," </t>
    </r>
    <r>
      <rPr>
        <u/>
        <sz val="10"/>
        <color rgb="FF1155CC"/>
        <rFont val="Arial"/>
        <family val="2"/>
      </rPr>
      <t>https://www.diputados.gob.mx/LeyesBiblio/ref/pef_2024.htm</t>
    </r>
    <r>
      <rPr>
        <sz val="10"/>
        <rFont val="Arial"/>
        <family val="2"/>
      </rPr>
      <t xml:space="preserve"> </t>
    </r>
  </si>
  <si>
    <t>Ministry of Tourism (Secretaría de Turismo)</t>
  </si>
  <si>
    <t xml:space="preserve">"Artículo 26. Para el despacho de los asuntos del orden administrativo, el Poder Ejecutivo de la Unión contará con las siguientes dependencias: …
Secretaría de Turismo…” </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</si>
  <si>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t>
  </si>
  <si>
    <t>"Conducir el diseño e implementación de las políticas públicas orientadas a fortalecer el desarrollo de la actividad turística, promover la innovación en el sector, mejorar la calidad de los servicios turísticos y la competitividad del turismo nacional, impulsando estrategias transversales que articulen las acciones gubernamentales, del sector privado y social, contribuyendo al crecimiento sustentable e incluyente del turismo."</t>
  </si>
  <si>
    <t>https://www.gob.mx/sectur/</t>
  </si>
  <si>
    <t>http://www.diputados.gob.mx/LeyesBiblio/regla/n284.pdf#page=25</t>
  </si>
  <si>
    <t>1975</t>
  </si>
  <si>
    <t>[1]  "Martes 31 de diciembre de 1974 ... 
ARTICULO 1o.--Para el estudio, planeación y despacho de los negocios en los diversos ramos de la Administración, el Poder Ejecutivo de la Federación, tendrá las siguientes dependencias ...
Secretaría de Turismo ...
TRANSITORIOS
PRIMERO.- El presente decreto entrará en vigor al día siguiente de su publicación en el 'Diario Oficial' de la Federación."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</si>
  <si>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[1]  "Martes 31 de diciembre de 1974 ... 
ARTICULO 1o.--Para el estudio, planeación y despacho de los negocios en los diversos ramos de la Administración, el Poder Ejecutivo de la Federación, tendrá las siguientes dependencias ...
Secretaría de Turismo"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</si>
  <si>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MXN $1,973,687,679 (signed 22 November 2023, in force 1 January 2024)</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</si>
  <si>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 y
XXI.- Los demás que le fijen expresamente las leyes y reglamentos."</t>
  </si>
  <si>
    <t>Miguel Torruco Marqués</t>
  </si>
  <si>
    <t>"Secretario de Turismo 
Nació en la Ciudad de México en 1951, es licenciado en Administración Hotelera y Restaurantera por la Escuela Mexicana de Turismo, cuenta con un diplomado en Comercialización Turística por el Centro Interamericano de Capacitación Turística (Cicatur), así como diplomados en Alta Dirección de la Empresa Pública por el Instituto Nacional de Administración Pública y en Didáctica a Nivel Superior por la SEP. Además realizó estudios sobre hotelería en la Universidad de Cornell en Ithaca, Nueva York.
En el ámbito académico ejerció como catedrático y Subdirector de la Escuela Mexicana de Turismo. Poco tiempo después, a los 25 años de edad, fundó su propia institución educativa, la Escuela Panamericana de Hotelería (EPH), formando a 17 mil profesionales del turismo en 38 años de vida institucional. Como rector de esta institución instauró, entre otros logros, las licenciaturas en Hotelería, Gastronomía y Administración de Empresas Turísticas, así como el postgrado y la Maestría en Dirección Hotelera con reconocimiento de validez oficial, por vez primera en América Latina.
Trayectoria Profesional
- Presidente de las Asociaciones de Egresados de Turismo y la Mexicana de Centros Académicos Particulares de Turismo (AMECAPT).
- En 1991 constituyó la Confederación Panamericana de Escuelas de Hotelería, Gastronomía y Turismo (CONPEHT); Presidente de la misma hasta 1994.
- Subgerente General del Hotel del Paseo en la Ciudad de México.
- Fungió en dos administraciones como Vicepresidente de Turismo de la Confederación Nacional de Cámaras Nacionales de Comercio Servicios y Turismo, CONCANACO-Servytur.
- Presidente nacional de la Asociación Mexicana de Hoteles y Moteles para el periodo 2000-2004.
- Fundó y presidió la Confederación Latino Americana de Asociaciones de Hoteles y Restaurantes (FLAHR).
- Vicepresidente para América Latina de la Asociación Internacional de Hoteles y Restaurantes (IHRA).
- Presidente nacional de la Confederación Nacional Turística (CNT), organismo cúpula del sector turístico de nuestro país, que agrupa a 160 asociaciones, sindicatos, cámaras, uniones y organizaciones representantes de empresas pertenecientes a diversos giros de esta actividad.
- En 2012 se convirtió en Secretario de Turismo del Gobierno del Distrito Federal, cargo que ejerció hasta 2017.
- Presidente del Comité Técnico del Fondo Mixto de Promoción Turística del Distrito Federal.
- Presidente del Grupo Consultivo para la Formación de los Recursos Humanos para el Turismo de la Ciudad de México e integrante del Grupo de Expertos de la Organización Mundial del Turismo (OMT)."</t>
  </si>
  <si>
    <t>Ministry of Culture (Secretaría de Cultura)</t>
  </si>
  <si>
    <t xml:space="preserve">"Artículo 26. Para el despacho de los asuntos del orden administrativo, el Poder Ejecutivo de la Unión contará con las siguientes dependencias: …
Secretaría de Cultura…” </t>
  </si>
  <si>
    <t>Communication and Media; Culture</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</si>
  <si>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t>
  </si>
  <si>
    <t>Education; Foreign Affairs</t>
  </si>
  <si>
    <t>"Artículo 41 Bis.- A la Secretaría de Cultura corresponde el despacho de los siguientes asuntos ...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 
XI. Fomentar las relaciones de orden cultural con otros países; facilitar y participar en la celebración de convenios de intercambio en materia cultural y proyectar la cultura mexicana en el ámbito internacional, en coordinación con la Secretaría de Relaciones Exteriores;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t>
  </si>
  <si>
    <t>"La Secretaría de Cultura es la institución encargada de preservar de forma integral el patrimonio cultural de la Nación en sus diversas manifestaciones artísticas y culturales así como estimular los programas orientados a la creación, desarrollo y esparcimiento de las mismas. Las acciones de la Secretaría de Cultura están encaminadas a mantener un compromiso profesional que beneficie a toda la sociedad mexicana con la promoción y difusión de todo el sector cultural y artístico."</t>
  </si>
  <si>
    <t>https://www.gob.mx/cultura</t>
  </si>
  <si>
    <t>http://estructura.cultura.gob.mx/estructuraorganica/organigrama.pdf</t>
  </si>
  <si>
    <t>The Ministry of Culture (Secretaría de Cultura) was established in 2015. Prior to its establishment, a national cultural council (Consejo Nacional para la Cultura y las Artes, o Conaculta) and government organizations under the Ministry of Public Education (Secretaría de Educación Pública) handled tasks related to culture and the arts. See Original Text for Details.</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</si>
  <si>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 
[3]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[4]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</si>
  <si>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 xml:space="preserve">Ministry of Culture (Secretaría de Cultura). Prior to the establishment of this ministry in 2015, a national cultural council (Consejo Nacional para la Cultura y las Artes, o Conaculta) and government organizations under the Ministry of Public Education (Secretaría de Educación Pública) handled tasks related to culture and the arts. See Original Text for Details.
</t>
  </si>
  <si>
    <t>[1] "La Secretaría de Cultura fue creada en diciembre de 2015 por decreto presidencial."
[2]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[3]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</si>
  <si>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2015</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</si>
  <si>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t>
  </si>
  <si>
    <t>MXN $16,754,896,906 (signed 22 November 2023, in force 1 January 2024)</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</si>
  <si>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 y
XXVII. Los demás que le fijen expresamente las leyes y reglamentos."</t>
  </si>
  <si>
    <t>Alejandra Frausto Guerrero</t>
  </si>
  <si>
    <t>"Promotora cultural, especialista en generar proyectos culturales de impacto social. Desde 1998 se dedica a la promoción y gestión cultural en el ámbito público y privado; a la producción de eventos de gran escala y al desarrollo e implementación de políticas públicas relacionadas con la cultura y el desarrollo humano buscando posicionar a la cultura como una estrategia ineludible del desarrollo social.
Egresada de la Facultad de Derecho de la UNAM, de 1995 a 1997 ocupó la Subdirección de Atención a Población Vulnerable de la Contraloría Interna de la PGR; de 1997 a 1998 trabajó en Los Cabos y La Paz en temas de impacto ambiental; de 1998 a 2001 fue Directora de Difusión Cultural de la Universidad del Claustro de Sor Juana; de 2002 a 2004 fue productora y curadora del Laboratorio Plasmath de Investigación en Resonancia y Expresión de la Naturaleza A.C. De Ariel Guzik; de 2004 a 2006 fue Directora de Difusión Cultural de la Universidad del Claustro de Sor Juana; de 2006 a 2009 fue Coordinadora del Circuito de Festivales en la Secretaría de Cultura del Gobierno del D.F.; de 2009 a 2011 fue Directora de su propia empresa AF Proyectos, agencia en gestión cultural, relaciones públicas y producción de eventos y consultoría; de 2011 a 2013 fue Directora del Instituto Guerrerense de la Cultura, en este cargo logró la transformación del Instituto Guerrerense de la Cultura en Secretaría de Cultura del Estado de Guerrero; de 2013 a febrero de 2017 fue Directora General de Culturas Populares de la Secretaría de Cultura del Gobierno de la República; actualmente se desempeñaba como Directora Ejecutiva del Seminario de Cultura Mexicana."</t>
  </si>
  <si>
    <t>Legal Counsel of the Federal Executive (Consejería Jurídica del Ejecutivo Federal)</t>
  </si>
  <si>
    <t>"Artículo 26. Para el despacho de los asuntos del orden administrativo, el Poder Ejecutivo de la Unión contará con las siguientes dependencias: …
Consejería Jurídica del Ejecutivo Federal."</t>
  </si>
  <si>
    <t>Civil Service / Bureaucracy; Justice</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</si>
  <si>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t>
  </si>
  <si>
    <t>"Artículo 43. A la Consejería Jurídica del Ejecutivo Federal corresponde el despacho de los asuntos siguientes ...
III.- Dar opinión al Presidente de la República sobre los proyectos de tratados a celebrar con otros países y organismos internacionales..."</t>
  </si>
  <si>
    <t>"Es la dependencia de la Administración Pública Federal que tiene a su cargo revisar y validar los decretos, acuerdos y demás instrumentos jurídicos que se sometan a consideración del Presidente de la República, así como los proyectos de iniciativas de ley que el Titular del Ejecutivo presenta al Congreso de la Unión, cuidando que estos, en su contenido y forma, están apegados a la Constitución y las Leyes que de ella emanen.
Representar al Presidente de la República cuando este así lo acuerde, en las acciones de inconstitucionalidad y controversias constitucionales previstas en el artículo 105 constitucional, así como en todos aquellos juicios en que el Titular del Ejecutivo Federal intervenga con cualquier carácter."</t>
  </si>
  <si>
    <t>https://www.gob.mx/cjef</t>
  </si>
  <si>
    <t>https://www.gob.mx/cms/uploads/attachment/file/690447/Manual_Organizacion_Gral_CJEF_27122021_DOF.pdf#page=11</t>
  </si>
  <si>
    <t xml:space="preserve">The Legal Counsel (Consejería Jurídica) has origins in the Legal Counsel of the Government (Consejería Legal del Gobierno) associated with the Ministry of Justice (Ministerio de Justicia) from independence to 1917. </t>
  </si>
  <si>
    <t>"La Consejería Jurídica tiene sus antecedentes en la Consejería Legal del Gobierno adscrita al Ministerio de Justicia desde la independencia y hasta 1917."</t>
  </si>
  <si>
    <t>Legal Counsel of the Government associated with the Ministry of Justice (Consejería Legal del Gobierno adscrita al Ministerio de Justicia). See Original Text for details.</t>
  </si>
  <si>
    <t>1996</t>
  </si>
  <si>
    <t>"...se presentó una iniciativa de reforma a la Ley Orgánica de la Administración Pública Federal, misma que fue publicada en el Diario Oficial de la Federación el 15 de mayo de 1996, creando con ella la Consejería Jurídica del Ejecutivo Federal, como una Dependencia de la Administración Pública Federal Centralizada, con nivel de Secretaría de Estado y cuyo titular depende directamente del Presidente de la República."</t>
  </si>
  <si>
    <t>MXN $164,491,682 (signed 22 November 2023, in force 1 January 2024)</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</si>
  <si>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 y
XII. Las demás que le atribuyan expresamente las leyes y reglamentos."</t>
  </si>
  <si>
    <t>María Estela Ríos González</t>
  </si>
  <si>
    <t>2 September 2021–present</t>
  </si>
  <si>
    <t>"María Estela Ríos González
2014-2016: Maestría en Derecho Laboral por el Centro Universitario Emmanuel Kant.
1985-1987: Estudios de Maestría en Ciencias Políticas y Sociales en la UNAM.
Egresada de la Facultad de Derecho de la Universidad Autónoma de México (UNAM).
Experiencia laboral
Diciembre 2018 a septiembre de 2021. Directora general de Ordenamiento de la Propiedad Rural en la Secretaría de Desarrollo Agrario, Territorial y Urbano (Sedatu).
Diciembre 2014. Directora del Instituto de Especialización de la JLCACDMX en el que ha organizado cursos, conferencias y talleres para personal jurídico y litigantes, con el objeto de mejorar la impartición de la justicia laboral en la Ciudad de México.
Marzo 2013 a noviembre 2014. Secretaria general de Asuntos Individuales de la Junta Local de Conciliación y Arbitraje del Distrito Federal, durante cuyo encargo promovió la unificación de criterios en materia laboral y el ingreso y ascenso del personal mediante concurso.
2007 a marzo de 2013. Auxiliar jurídica en Dictamen en la Junta Local de Conciliación y Arbitraje del Distrito Federal.
2000-2006. Consejera jurídica y de Servicios Legales del Distrito Federal durante el gobierno del Lic. Andrés Manuel López Obrador, en cuyo cargo se reconoció la capacidad del jefe de Gobierno del Distrito Federal para interponer controversias constitucionales, como la controversia constitucional del horario de verano y otras; se inició el mejoramiento sustancial del Registro Civil, con la incorporación de un sistema informático creado exprofeso por el área de informática del gobierno. Se mejoró el tiempo de respuesta a las demandas interpuestas ante la Jefatura de Gobierno en la Dirección General de Servicios Legales, mediante mejoras jurídicas e informáticas, entre otras acciones importantes. Se hizo la defensa del patrimonio del entonces Distrito Federal.
Septiembre a diciembre de 2000. Procuradora de la Defensa del Trabajo del Distrito Federal.
Julio 1998 a septiembre de 2000. Coordinadora de Asesores de la Subsecretaría del Trabajo y Previsión Social del Distrito Federal.
Enero a junio 1998. Directora del Registro Civil.
1996. Representante de la ANAD ante la Comisión de Seguimiento y Verificación de los Acuerdos de San Andrés Larráinzar.
1994-1996. Miembro del Comité Ejecutivo de la Coalición Pro-Justicia en las Maquiladoras.
1995-1997. Presidenta de la Asociación Nacional de Abogados Democráticos.
1994. Testigo de calidad en la queja formulada por trabajadoras de Sony en el norte del país, ante la oficina nacional administrativa de Estados Unidos con motivo de los acuerdos paralelos del Tratado de Libre Comercio.
1993-1994. Profesora interina en Derecho Procesal del Trabajo en la Universidad Autónoma Metropolitana.
1970 a 1997. Litigante con experiencia en derecho laboral en defensa y asesoría de sindicatos y trabajadores: Sección 271 del Sindicato Nacional de Trabajadores Mineros, Metalúrgicos y Similares de la República Mexicana, Sindicato Único de Trabajadores del Metal y Similares, Sindicato Independiente de Trabajadores de la Cía. Hulera Euzkadi, entre otros."</t>
  </si>
  <si>
    <t>Julio Scherer Ibarra</t>
  </si>
  <si>
    <t>1 December 2018–2 September 2021</t>
  </si>
  <si>
    <t>"Hijo de Julio Scherer García, periodista y fundador del semanario Proceso, Julio Scherer Ibarra es abogado de profesión por la Universidad Nacional Autónoma de México (UNAM), se ha desempeñado como académico y actualmente funge como Consejero Jurídico de la Presidencia con Andrés Manuel López Obrador.
Desde la fundación Morena, Scherer Ibarra ha permanecido en el primer círculo de López Obrador.
En 2006, se hizo amigo y colaborador de Marcelo Ebrard en la jefatura de Gobierno del entonces Distrito Federal. Scherer Ibarra fue uno de los más cercanos a Ebrard durante ese periodo e incluso acudían a reuniones de trabajo.
Durante las elecciones de 2018, fue elegido como coordinador de campaña del entonces candidato de Morena, Andrés Manuel López Obrador, para los estados de Veracruz, Oaxaca, Chiapas, Tabasco, Campeche, Yucatán y Quintana Roo.
Asimismo, es autor de los libros 'La guerra sucia de 2006: los medios y los jueces', 'Impunidad: La Quiebra De La Ley' y  'El dolor de los inocentes', además de haber formado parte del Consejo de Administración de Proceso, del cual dimitió en 2019 para unirse al gobierno de la Cuarta Transformación."</t>
  </si>
  <si>
    <t>Party affiliation of last minister</t>
  </si>
  <si>
    <t>"Scherer Ibarra acompañó al tabasqueño en la fundación de Movimiento de Regeneración Nacional (Morena) y fue coordinador del partido en la campaña de López Obrador en la región sur-sureste, que comprende los estados de Veracruz, Oaxaca, Chiapas, Campeche, Yucatán y Quintana Roo. Tiene el título de licenciado en Derecho por la UNAM."</t>
  </si>
  <si>
    <t>Ministry of Civil Service (Secretaría de la Función Pública)</t>
  </si>
  <si>
    <t>"Artículo 26. Para el despacho de los asuntos del orden administrativo, el Poder Ejecutivo de la Unión contará con las siguientes dependencias: …
Secretaría de la Función Pública…”</t>
  </si>
  <si>
    <t>Anti-corruption / Internal Monitoring / Transparency; Civil Service / Bureaucracy</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</si>
  <si>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</si>
  <si>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Budget/Planning</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</si>
  <si>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</si>
  <si>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"Procurar que lo público funcione con eficacia y probidad, con un enfoque en la prevención de riesgos y en la gestión para resultados, a fin de que se atiendan los problemas públicos para lograr la satisfacción de la ciudadanía."</t>
  </si>
  <si>
    <t>http://www.diputados.gob.mx/LeyesBiblio/regla/n280.pdf#page=86</t>
  </si>
  <si>
    <t>"I. ANTECEDENTES ...
En 1982 se plantea la necesidad de armonizar y fortalecer la función de control en el sector público. Para ello, fue presentado ante el Congreso de la Unión un conjunto de propuestas legislativas en las que se incluyó la iniciativa de Decreto de Reformas y Adiciones a la Ley Orgánica de la Administración Pública Federal, misma que al aprobarse y publicarse en el Diario Oficial de la Federación el día 29 de diciembre de 1982, dio origen a la Secretaría de la Contraloría General de la Federación; con el propósito de integrar en esta dependencia las funciones de control y evaluación global de la gestión pública anteriormente dispersas."</t>
  </si>
  <si>
    <t>Ministry of the General Comptroller of the Federation (Secretaría de la Contraloría General de la Federación)</t>
  </si>
  <si>
    <t>2003</t>
  </si>
  <si>
    <t>"I. ANTECEDENTES ...
El 10 de abril de 2003 ... se reforman la Ley Orgánica de la Administración Pública Federal ...
Con las reformas a la Ley Orgánica de la Administración Pública Federal se sustituye la denominación de la Secretaría de Contraloría y Desarrollo Administrativo por la denominación actual de Secretaría de la Función Pública..."</t>
  </si>
  <si>
    <t>MXN $1,636,585,246 (signed 22 November 2023, in force 1 January 2024)</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</si>
  <si>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 y
XXIX. Las demás que le encomienden expresamente las leyes y reglamentos.
El nombramiento del Secretario de la Función Pública que somete el Presidente de la República a ratificación del Senado de la República, deberá estar acompañado de la declaración de interés de la persona propuesta, en los términos previstos en la Ley General de Responsabilidades Administrativas."</t>
  </si>
  <si>
    <t>Roberto Salcedo Aquino</t>
  </si>
  <si>
    <t>21 June 2021–present</t>
  </si>
  <si>
    <t>[1] "El presidente Andrés Manuel López Obrador emitió un mensaje para informar del cambio que ordenó en la Secretaría de la Función Pública Federal (SFP), y nombrar a Roberto Salcedo Aquino en sustitución de Irma Eréndira Sandoval Ballesteros: 'He tomado la decisión de llevar a cabo un cambio en la Secretaría de la Función Pública', dijo."</t>
  </si>
  <si>
    <t>"Es licenciado en Ciencias Políticas y Administración Pública por la Universidad Nacional Autónoma de México (UNAM), titulado con mención honorífica.
Cuenta con más de 40 años de experiencia en el servicio público, al que ingresó en 1980 como Director de Producción de la Comisión Nacional de Libros de Texto Gratuitos de la Secretaría de Educación Pública (SEP), que dirigió hasta 1982.
En 1983 ingresó a la Secretaría de Programación y Presupuesto, donde hasta 1987 fue Delegado Regional en el estado de Tabasco. En 1987 se incorporó a la Secretaría de Desarrollo Urbano y Ecología, en la que fungió como Oficial Mayor hasta 1988.
En ese mismo año fue designado Oficial Mayor del entonces Departamento del Distrito Federal, cargo que ocupó hasta 1993. Posteriormente, desde ese año y hasta 1994 fue Oficial Mayor de la Secretaría de Relaciones Exteriores (SRE).
En 1995 fue designado Director de Planeación, Promoción y Asistencia Técnica del Banco Nacional de Obras y Servicios Públicos, S.N.C. (Banobras), cargo que desempeñó hasta 1998, cuando fue designado Subsecretario de Desarrollo Urbano y Vivienda de la Secretaría de Desarrollo Social, donde permaneció hasta el año 2000.
Posteriormente, en ese mismo año, fue designado Auditor Especial de Desempeño en la Auditoría Superior de la Federación, cargo que ocupó hasta 2018.
En 2018 fue designado Subsecretario de Fiscalización y Combate a la Corrupción de la Secretaría de la Función Pública, cargo en el que dirigió el sistema de control interno, la fiscalización, evaluación y mejora de la gestión gubernamental en la Administración Pública Federal, mediante la elaboración de políticas, normas, criterios y lineamientos en la materia, para promover el uso racional de los recursos conforme a las disposiciones en materia de austeridad republicana; a efecto de ciudadanizar el combate a la corrupción; prevenir, detectar y disuadir actos de corrupción, e incorporar las mejores prácticas en la gestión gubernamental."</t>
  </si>
  <si>
    <t>Irma Eréndira Sandoval Ballesteros</t>
  </si>
  <si>
    <t>6 December 2018–21 June 2021</t>
  </si>
  <si>
    <t>"La Doctora Irma Eréndira Sandoval Ballesteros, fue designada por el Presidente Constitucional de los Estados Unidos Mexicanos Andrés Manuel López Obrador para encabezar la Secretaría de la Función Pública. 
La doctora Sandoval es desde hace más de una década investigadora de tiempo completo del lnstituto de Investigaciones Sociales de la UNAM, y Coordinadora del Laboratorio de Documentación y Análisis de la Corrupción y la Transparencia de la UNAM. Además, la Dra. Sandoval ha sido miembro del Sistema Nacional de Investigadores desde el año 2004, perteneciendo, en este momento, al nivel tres, el más alto rango otorgado a un investigador por su trayectoria académica. Así mismo, es PRIDE 'D' de la UNAM, también uno de los más altos reconocimientos otorgados a los investigadores pertenecientes a esta institución.
Doctora en Ciencia Política por la Universidad de California. Licenciada en Economía por la Facultad de Economía de la UNAM. Licenciada en Sociología por la Universidad Autónoma Metropolitana. Con Maestría en Estudios Latinoamericanos por la Facultad de Ciencias Políticas y Sociales de la Máxima Casa de Estudios y con una segunda Maestría en Ciencia Política por la Universidad de California. 
La Dra. Sandoval tiene una larga y notable trayectoria como académica e investigadora. Es profesora y tutora del Posgrado de la Facultad de Ciencias Políticas, y del Programa de Doctorado en Urbanismo y Ciencias de la Administración de la UNAM. Ha sido profesora de Sciences Po Paris y Sciences Po Poitiers, el Institute des Hautes Études de L 'Amérique Latine (IHEAL), y la American University en Washington D.C. Ha sido investigadora afiliada al Centro para el Estudio de la Ética “Safra”, de la Universidad de Harvard. Recibió la Catedra 'Alfonso Reyes' para México, América Central y el Caribe, otorgada por La Sorbona de París.
Entre sus obras más importantes se encuentran: Corrupción y Transparencia: Debatiendo las Fronteras entre Estado, Mercado y Sociedad editado por Siglo XXI en 2010, Contemporary Debates on Corruption &amp; Transparency, editado por el IIS-UNAM y el Banco Mundial, en 2011; Crisis, Rentismo e Intervencionismo Neoliberal en la Banca: México (1982-1999), editado por el Centro de Estudios Espinosa Yglesias, en 2012. Interés Público, Asociaciones Público Privadas y Poderes Fácticos editado por el IIS-UNAM y el Laboratorio de Documentación y Análisis de la Corrupción y la Transparencia de la UNAM en 2015.
Fue diputada constituyente, de la Asamblea Constituyente de la Ciudad de México, vice coordinadora de la fracción, y secretaria parlamentaria de la comisión de buen gobierno, combate a la corrupción y régimen de responsabilidades de los servidores públicos de la Asamblea Constituyente. 
En 2009, fue distinguida con el Premio 'Manuel Espinosa Yglesias', otorgado por el Centro de Estudios Espinosa Yglesias y la Fundación Espinosa Rugarcía."</t>
  </si>
  <si>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are reported as post-tax.</t>
  </si>
  <si>
    <t>Ministry of Security and Civilian Protection (Secretaría de Seguridad y Protección Ciudadana)</t>
  </si>
  <si>
    <t>"Artículo 26. Para el despacho de los asuntos del orden administrativo, el Poder Ejecutivo de la Unión contará con las siguientes dependencias: …
Secretaría de Seguridad y Protección Ciudadana…”</t>
  </si>
  <si>
    <t>Justice; Law Enforcement and Security</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</si>
  <si>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t>
  </si>
  <si>
    <t>Anti-corruption/Internal Monitoring/Transparency</t>
  </si>
  <si>
    <t>"Artículo 30 Bis.- A la Secretaría de Seguridad y Protección Ciudadana corresponde el despacho de
los asuntos siguientes ... 
VII ... promover y facilitar la participación social para el desarrollo de actividades de vigilancia sobre el ejercicio de sus atribuciones en materia de seguridad pública, y atender de manera expedita las denuncias y quejas ciudadanas con relación al ejercicio de estas atribuciones..."</t>
  </si>
  <si>
    <t>"La SSPC fue creada mediante Decreto por el que se reforman, adicionan y derogan diversas disposiciones de la Ley Orgánica de la Administración Pública Federal, publicado en el Diario Oficial de la Federación el 30 de noviembre de 2018, señalando en su artículo 30 bis sus atribuciones, así como en su Reglamento Interior, publicado en el Diario Oficial de la Federación el 30 de abril de 2019."</t>
  </si>
  <si>
    <t>https://www.gob.mx/sspc/</t>
  </si>
  <si>
    <t>The Ministry of Public Security (Secretaría de Seguridad Pública) was established in 2000. Prior to the establishment of a specialized ministry for public security matters, several institutions under different ministries and the Attorney's General's Office (Procuraduría General de la República or Ministerio Público) handled tasks related to justice and law enforcement. See Original Text for details.</t>
  </si>
  <si>
    <t>[1] "El 30 de noviembre del 2000, se publicaron las modificaciones a la Ley Orgánica de la Administración Pública Federal, mediante las cuales se creó la Secretaría de Seguridad Pública, cuyos propósitos fundamentales son desarrollar las políticas de seguridad pública, proponer una política federal contra la criminalidad, que comprenda las normas, instrumentos y acciones para prevenir de manera eficaz la comisión de delitos, así como fomentar la participación ciudadana en la formulación de planes y programas de prevención en materia de delitos federales y, tratándose de los delitos del fuero común, por conducto del Sistema Nacional de Seguridad Pública."
[2] "La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t>
  </si>
  <si>
    <t>Ministry of Public Security (Secretaría de Seguridad Pública). Prior to the establishment of this ministry in 2000, several institutions under different ministries and the Attorney's General's Office (Procuraduría General de la República or Ministerio Público) handled tasks related to justice and law enforcement. See Original Text for details.</t>
  </si>
  <si>
    <t>"La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 ... 
Para su funcionamiento y operatividad, en diciembre de 1998 se publicó en el Diario Oficial de la Federación la Ley de la Policía Federal Preventiva (LPFP) … 
Con la publicación de la citada ley, se unificó el mando de cuerpos de policía que antes dependían de diferentes secretarías del Poder Ejecutivo: los encargados de la prevención y tratamiento de menores; de la prevención y readaptación social, y de la seguridad privada (que anteriormente pertenecían a la Subsecretaría de Seguridad Pública de la Secretaría de Gobernación), así como el de la Policía Federal de Caminos (que previamente estaba a cargo de la Secretaría de Comunicaciones y Transportes) …  
El presidente Vicente Fox mantuvo la Policía Federal Preventiva, pero la colocó bajo el control de la Secretaría de Seguridad Pública (creada en 2000); asimismo, dicha secretaría absorbió muchas de las estructuras y atribuciones que antes eran responsabilidad de la Secretaría de Gobernación, por ejemplo, asumió la del Secretariado Ejecutivo del Sistema Nacional de Seguridad Pública (SESNSP) y adquirió la facultad de regular y autorizar la portación de armas para empleados federales.”</t>
  </si>
  <si>
    <t>2018. In 2013, the original Ministry of Public Security (Secretaría de Seguridad Pública) was disbanded, and its functions were transferred to the Ministry of Governance. In 2018, the new Ministry of Security and Civilian Protection (Secretaría de Seguridad y Protección Ciudadana) was created.</t>
  </si>
  <si>
    <t>[1] "La SSPC fue creada mediante Decreto por el que se reforman, adicionan y derogan diversas disposiciones de la Ley Orgánica de la Administración Pública Federal, publicado en el Diario Oficial de la Federación el 30 de noviembre de 2018..."
[2] "El 2 de enero de 2013 se publicó en Diario Oficial de la Federación el “Decreto por el que se reforman, adicionan y derogan diversas disposiciones de la Ley Orgánica de la Administración Pública Federal”, en la que destaca la extinción de la Secretaría de Seguridad Pública, otorgando las funciones en materia de seguridad pública, de la Policía Federal, así como del Sistema Penitenciario Federal y de Prevención del Delito, a la Secretaría de Gobernación ... El 30 de noviembre de 2018, se publicó en el Diario Oficial de la Federación el “Decreto por el que se reforman, adicionan y derogan diversas disposiciones de la Ley Orgánica de la Administración Pública Federal”, mediante el cual se modifican los artículos 26 y 27, y se adiciona el artículo 30 Bis, artículo con el cual se crea la Secretaría de Seguridad y Protección Ciudadana."</t>
  </si>
  <si>
    <t>MXN $105,838,757,408 (signed 22 November 2023, in force 1 January 2024)</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</si>
  <si>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VIII. Proporcionar a la Secretaría de Gobernación la información para que ésta publique y actualice una página electrónica específica en la cual se registren los datos generales de las personas reportadas como desaparecidas en todo el país. La información deberá ser pública y permitir que la población en general pueda aportar información sobre el paradero de las mismas;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XIX. Informar al Poder Legislativo Federal sobre los asuntos de su competencia en materia de seguridad nacional;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
XXIII. Proponer al Presidente de la República el nombramiento del Comisionado General de la Policía Federal y del Secretario Ejecutivo del Sistema Nacional de Seguridad Pública;
XXIV. Coordinar y supervisar la operación del Registro Público Vehicular, a través del Secretariado Ejecutivo del Sistema Nacional de Seguridad Pública, y
XXV. Las demás que le atribuyan expresamente las leyes y reglamentos."</t>
  </si>
  <si>
    <t>Council of the National Observatory for the Prevention of Recruitment of Girls, Boys, and Adolescents (Consejo del Observatorio Nacional para la Prevención del Reclutamiento de Niñas, Niños y Adolescentes)</t>
  </si>
  <si>
    <t>Rosa Icela Rodríguez Velázquez</t>
  </si>
  <si>
    <t>3 November 2020–present; from November to December 2020, Undersecretary Ricardo Mejía Berdeja took on some of the head of ministry's responsibilities while Velázquez was recovering from COVID-19.</t>
  </si>
  <si>
    <t xml:space="preserve">[1] "En tanto que la secretaria Rodríguez Velázquez recibe su alta médica por el padecimiento que tiene por el COVID, el subsecretario Ricardo Mejía Berdeja es el encargado del despacho de esta Secretaría."
</t>
  </si>
  <si>
    <t>"Secretaria de Seguridad y Protección Ciudadana 
Nació en Xilitla, San Luis Potosí en 1959. Es licenciada en Periodismo por la Escuela de Periodismo Carlos Septién García. Cuenta con más de 23 años en el servicio público en distintas áreas de la administración, tanto a nivel local como federal y ha representado al Gobierno de la Ciudad de México en eventos internacionales.
En 2016 y 2017 realizó un trabajo coordinado con especialistas internacionales y poblaciones indígenas, que dio como resultado la incorporación de toda la Declaración de Naciones Unidas sobre los derechos de los pueblos indígenas en la Constitución de la CDMX.
Trayectoria profesional   
Gabinetes de seguridad y gobernabilidad:
- Fue Coordinadora General de Puertos y Marina Mercante en la Secretaría de Comunicaciones y Transportes (SCT).
- Secretaria de Gobierno e integrante del Gabinete de Seguridad en la Ciudad de México de diciembre de 2018 al 26 de julio de 2020.
- Coordinadora del Gabinete de Gobierno y Seguridad y responsable de las 70 coordinaciones territoriales de seguridad.
- Directora General de Participación Ciudadana y Directora General de Concertación Política en la Secretaría de Gobierno de la capital.
- Representante del Lic. Andrés Manuel López Obrador en las Coordinaciones Territoriales de Seguridad Pública y Procuración de Justicia Cuauhtémoc III (CUH-3), en el barrio de Tepito; y Cuauhtémoc VIII (CUH-8), en las colonias Buenos Aires, Doctores y Obrera.
Gabinete social:
- Secretaria de Desarrollo Rural y Equidad para las Comunidades de 2015 a 2018.
- Secretaria de Desarrollo Social de 2012 a 2015
- Directora General del Instituto para la Atención de los Adultos Mayores de 2009 a 2012.
- Coordinadora General de Comunicación Social en la Asamblea Legislativa del Distrito Federal I Legislatura de septiembre de 1997 al mismo mes de 2000.
Ejercicio periodístico:
- Periodista en Televisa Radio, El Universal, La Afición y La Jornada."</t>
  </si>
  <si>
    <t>Francisco Alfonso Durazo Montaño</t>
  </si>
  <si>
    <t>1 December 2018–30 October 2020</t>
  </si>
  <si>
    <t>"Nacido en Bavispe, Sonora en 1954, es Licenciado en Derecho por la Universidad Autónoma Metropolitana y cuenta con estudios de Ingeniería Civil en la Facultad de Ingeniería de la UNAM. Realizó estudios de maestría en Administración Pública en el Instituto Sonorense de Administración Pública, es Doctor en Políticas Públicas por el Instituto Tecnológico de Estudios Superiores de Monterrey y se tituló con la tesis 'Las Claves de la Nueva Gobernabilidad en México'.
Fue diputado en LXII Legislatura 2012-2015 y coordinador de la Fracción Parlamentaria del Morena en esa misma legislatura; fue integrante de la Junta de Coordinación Política de la Cámara de Diputados, presidente de la Comisión de Protección Civil, secretario de la Comisión de Gobernación y participante en las comisiones de Seguridad y Desarrollo Social.
Ha sido Investigador en el Instituto de Investigaciones Jurídicas de la UNAM (1995 – 1996) y editorialista en varios diarios del país, entre los que destacan: Reforma  (D.F.); El Norte (Monterrey); El Imparcial (Hermosillo), entre varios más.
Trayectoria profesional
- Tomó protesta como Senador de la República en la actual legislatura y solicitó licencia para tomar el cargo como Secretario de Seguridad Pública
- Presidió el Comité Ejecutivo Estatal de MORENA en Sonora de 2015 a 2018.
- Fue Diputado plurinominal en la LXII Legislatura (2012-2015)
- Coordinó al grupo de trabajo 'Sociedad Segura', responsable de elaborar el capítulo de seguridad de la plataforma y el plan de gobierno de la coalición 'Juntos Haremos Historia'
- Fue candidato a Senador de la Coalición 'Por el Bien de Todos' por el Estado de Sonora, en 2006.
- A partir de julio del 2000 se desempeñó como Secretario Particular del C. Presidente Electo y del 1º de Diciembre del mismo año fue designado Secretario Particular del C. Presidente de la República.
- En 1994 fue Secretario General de Desarrollo Social del propio Departamento del Distrito Federal.
- Trabajó en la Secretaría de Gobernación de 1973 a 1982 y de nuevo en 1995. Colaboró en las extintas secretarías de Programación y Presupuesto y en la de Industria y Comercio.
- Formó parte de las secretarías de Educación Pública, Desarrollo Social y en el entonces departamento del Distrito federal, donde fue subdelegado regional en la Zona Centro Tepito, de la Delegación Cuauhtémoc.
- Secretario particular de Luis Donaldo Colosio en su periodo como líder del PRI."</t>
  </si>
  <si>
    <t>Relevant Institution(s)</t>
  </si>
  <si>
    <t>Label</t>
  </si>
  <si>
    <t xml:space="preserve">Summary </t>
  </si>
  <si>
    <t xml:space="preserve">Name of Law </t>
  </si>
  <si>
    <t xml:space="preserve">Date in Force </t>
  </si>
  <si>
    <t xml:space="preserve">Source </t>
  </si>
  <si>
    <t>Link to PDF or archived webpage</t>
  </si>
  <si>
    <t>Executive Branch</t>
  </si>
  <si>
    <t>Powers / Competencies; Structure</t>
  </si>
  <si>
    <t>[1] "PRIMERO. El Gabinete se integra por los titulares de las Secretarías de Estado, el Consejero Jurídico del Ejecutivo Federal, el Procurador General de la República y el Jefe de la Oficina de la Presidencia.
El Gabinete se denominará ampliado cuando además de los integrantes a que se refiere el párrafo anterior, sean convocados los titulares de entidades paraestatales u otros funcionarios de la Administración Pública Federal que el Presidente de los Estados Unidos Mexicanos determine.
El Gabinete será presidido por el Presidente de la República o, cuando éste así lo determine, por el titular de la Secretaría de Gobernación, y sesionará cada vez que lo convoque el titular del Ejecutivo Federal, directamente o a través del Secretario referido.
SEGUNDO. Se constituyen los gabinetes especializados de México en Paz; México Incluyente; México con Educación de Calidad; México Próspero, y México con Responsabilidad Global, como instancias encargadas del análisis, definición, coordinación, seguimiento y evaluación de las políticas, estrategias y acciones que sean de la competencia concurrente de varias dependencias y entidades de la Administración Pública Federal.
Los gabinetes especializados serán presididos por el Presidente de la República o, en su ausencia, por el Coordinador respectivo en los términos del presente Acuerdo, y sesionarán cada vez que sean convocados por éste último, a través del Secretario Técnico.
TERCERO. Los gabinetes especializados se integran por los titulares de las dependencias, entidades, instituciones y órganos siguientes"</t>
  </si>
  <si>
    <t xml:space="preserve">Acuerdo por el que se establece la integración y el funcionamiento de los gabinetes.
</t>
  </si>
  <si>
    <t>Internal Monitoring; Planning and Budget; Powers / Competencies</t>
  </si>
  <si>
    <t>"Artículo 1.- El presente Reglamento tiene por objeto establecer las disposiciones que propicien el oportuno y estricto cumplimiento de la Ley de Obras Públicas y Servicios Relacionados con las Mismas."</t>
  </si>
  <si>
    <t xml:space="preserve">Reglamento de la Ley de Obras Públicas y Servicios Relacionados con las Mismas
</t>
  </si>
  <si>
    <t>29 July 2010</t>
  </si>
  <si>
    <t>Internal Monitoring; Powers / Competencies</t>
  </si>
  <si>
    <t>"Artículo 1.- El presente ordenamiento tiene por objeto reglamentar la Ley del Servicio Profesional de Carrera en la Administración Pública Federal."</t>
  </si>
  <si>
    <t>Reglamento de la Ley del Servicio Profesional de Carrera en la Administración Pública Federal</t>
  </si>
  <si>
    <t>7 September 2007</t>
  </si>
  <si>
    <t>"Artículo 1.- La presente Ley tiene por objeto establecer las bases para la organización,
funcionamiento y desarrollo del Sistema de Servicio Profesional de Carrera en las dependencias de la
Administración Pública Federal Centralizada.
Las entidades del sector paraestatal previstas en la Ley Orgánica de la Administración Pública Federal
podrán establecer sus propios sistemas de servicio profesional de carrera tomando como base los
principios de la presente Ley."</t>
  </si>
  <si>
    <t>Ley del Servicio Profesional de Carrera en la Administración Pública Federal</t>
  </si>
  <si>
    <t>7 October 2003</t>
  </si>
  <si>
    <t>Conduct; Internal Monitoring; Powers / Competencies</t>
  </si>
  <si>
    <t>"Artículo 1. La presente Ley es de orden público y tiene por objeto reglamentar la aplicación del artículo 134 de la Constitución Política de los Estados Unidos Mexicanos en materia de las adquisiciones, arrendamientos de bienes muebles y prestación de servicios de cualquier naturaleza,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 
Las personas de derecho público de carácter federal con autonomía derivada de la Constitución Política de los Estados Unidos Mexicanos, así como las entidades que cuenten con un régimen específico en materia de adquisiciones, arrendamientos y servicios, aplicarán los criterios y procedimientos previstos en esta Ley, sólo en lo no previsto en los ordenamientos que los rigen y siempre que no se contrapongan con los mismos, sujetándose a sus propios órganos de control."</t>
  </si>
  <si>
    <t>Ley de Adquisiciones, Arrendamientos y Servicios del Sector Público</t>
  </si>
  <si>
    <t>4 March 2000</t>
  </si>
  <si>
    <t>"Artículo 1. La presente Ley es de orden público y tiene por objeto reglamentar la aplicación del artículo 134 de la Constitución Política de los Estados Unidos Mexicanos en materia de contrataciones de obras públicas, así como de los servicios relacionados con las mismas,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t>
  </si>
  <si>
    <t>Ley de Obras Públicas y Servicios Relacionados con las Mismas</t>
  </si>
  <si>
    <t>Conduct; Powers / Competencies</t>
  </si>
  <si>
    <t>"Artículo 1.- Las disposiciones de esta ley son de orden e interés públicos, y se aplicarán a los actos, procedimientos y resoluciones de la Administración Pública Federal centralizada, sin perjuicio de lo dispuesto en los Tratados Internacionales de los que México sea parte.
El presente ordenamiento también se aplicará a los organismos descentralizados de la administración pública federal paraestatal respecto a sus actos de autoridad, a los servicios que el estado preste de manera exclusiva, y a los contratos que los particulares sólo puedan celebrar con el mismo."</t>
  </si>
  <si>
    <t>Ley Federal de Procedimiento Administrativo</t>
  </si>
  <si>
    <t>1 June 1995</t>
  </si>
  <si>
    <t>Planning and Budget; Powers / Competencies</t>
  </si>
  <si>
    <t>"Artículo 1o.- Las disposiciones de esta Ley son de orden público e interés social y tienen por objeto establecer:
I.- Las normas y principios básicos conforme a los cuales se llevará a cabo la Planeación Nacional del Desarrollo y encauzar, en función de ésta, las actividades de la administración Pública Federal;
II.- Las bases de integración y funcionamiento del Sistema Nacional de Planeación Democrática;
III.- Las bases para que el Ejecutivo Federal coordine las actividades de planeación de la Administración Pública Federal, así como la participación, en su caso, mediante convenio, de los órganos constitucionales autónomos y los gobiernos de las entidades federativas, conforme a la legislación aplicable;
IV.- Los órganos responsables del proceso de planeación;
V.- Las bases de participación y consulta a la sociedad, incluyendo a los pueblos y comunidades indígenas, a través de sus representantes y autoridades, en la elaboración del Plan y los programas a que se refiere esta Ley, y
VI.- Las bases para que el Ejecutivo Federal concierte con los particulares las acciones a realizar para la elaboración y ejecución del Plan y los programas a que se refiere esta Ley."</t>
  </si>
  <si>
    <t>Ley de Planeación</t>
  </si>
  <si>
    <t>6 January 1983</t>
  </si>
  <si>
    <t>"Artículo 1o.- La presente Ley establece las bases de organización de la Administración Pública Federal, centralizada y paraestatal.
La Oficina de la Presidencia de la República, las Secretarías de Estado, la Consejería Jurídica del Ejecutivo Federal y los Órganos Reguladores Coordinados integran la Administración Pública Centralizada.
Los organismos descentralizados, las empresas de participación estatal, las instituciones nacionales de crédito, las organizaciones auxiliares nacionales de crédito, las instituciones nacionales de seguros y de fianzas y los fideicomisos, componen la administración pública paraestatal."</t>
  </si>
  <si>
    <t>Ley Orgánica de la Administración Pública Federal</t>
  </si>
  <si>
    <t>1 January 1977</t>
  </si>
  <si>
    <t>Other Executive Institution</t>
  </si>
  <si>
    <t>Conduct; Internal Monitoring; Powers / Competencies; Structure</t>
  </si>
  <si>
    <t>"ARTICULO 1o.- El presente ordenamiento tiene por objeto reglamentar la Ley Federal de las Entidades Paraestatales en lo que toca a la constitución, organización, funcionamiento, control y extinción de las entidades paraestatales."</t>
  </si>
  <si>
    <t xml:space="preserve">Reglamento de la Ley Federal de las Entidades Paraestatales
</t>
  </si>
  <si>
    <t>27 January 1990</t>
  </si>
  <si>
    <t>"ARTICULO 1o.- La presente Ley, Reglamentaria en lo conducente del artículo 90 de la Constitución Política de los Estados Unidos Mexicanos, tiene por objeto regular la organización, funcionamiento y control de las entidades paraestatales de la Administración Pública Federal."</t>
  </si>
  <si>
    <t>Ley Federal De Las Entidades Paraestatales</t>
  </si>
  <si>
    <t>15 May 1986</t>
  </si>
  <si>
    <t>"Artículo 1.- La Oficina de la Presidencia de la República es la unidad de apoyo directo del Presidente, que tiene a su cargo el ejercicio de las atribuciones que le confiere la Ley Orgánica de la Administración Pública Federal, en los términos que se establecen en el presente Reglamento."</t>
  </si>
  <si>
    <t xml:space="preserve">Reglamento de la Oficina de la Presidencia de la República
</t>
  </si>
  <si>
    <t>10 December 2019</t>
  </si>
  <si>
    <t>"Artículo Primero.- Se crea la Oficina de la Presidencia de la República, cuyo titular será designado por el titular del Ejecutivo Federal y a quien se denominará Jefe de la Oficina de la Presidencia de la República."</t>
  </si>
  <si>
    <t>Acuerdo por el que se crea la Oficina de la Presidencia de la República</t>
  </si>
  <si>
    <t>4 December 2006</t>
  </si>
  <si>
    <t>"Artículo 1.- La Presidencia de la República contará con las unidades administrativas siguientes:
I. Oficina de la Presidencia para la Innovación Gubernamental;
II. Oficina de la Presidencia para las Políticas Públicas;
III. Oficina de Representación para la Promoción e Integración Social para Personas con Discapacidad;
IV. Coordinación de la Red Federal de Servicio a la Ciudadanía;
V. Coordinación General de Comunicación Social;
VI. Coordinación General de Opinión Pública e Imagen;
VII. Secretaría Particular, y
VIII. Coordinación General de Administración."</t>
  </si>
  <si>
    <t xml:space="preserve">Acuerdo Por El Que Se Establecen Las Unidades Administrativas De La Presidencia De La República
</t>
  </si>
  <si>
    <t>13 December 2004</t>
  </si>
  <si>
    <t>---</t>
  </si>
  <si>
    <t xml:space="preserve">[1] Constitute Project, "Mexico 1917 (rev. 2015)," https://www.constituteproject.org/countries/Americas/Mexico?lang=en
[2] Cámara de Diputados, "Ley Federal de Presupuesto y Responsabilidad Hacendaria," http://www.diputados.gob.mx/LeyesBiblio/ref/lfprh.htm </t>
  </si>
  <si>
    <r>
      <rPr>
        <sz val="10"/>
        <rFont val="Arial"/>
        <family val="2"/>
        <scheme val="minor"/>
      </rPr>
      <t xml:space="preserve">Cámara de Diputados, “Presupuesto de Egresos de la Federación para el Ejercicio Fiscal 2024: Anexo 1,” </t>
    </r>
    <r>
      <rPr>
        <sz val="10"/>
        <color rgb="FF1155CC"/>
        <rFont val="Arial"/>
        <family val="2"/>
        <scheme val="minor"/>
      </rPr>
      <t>https://www.diputados.gob.mx/LeyesBiblio/ref/pef_2024.htm</t>
    </r>
  </si>
  <si>
    <r>
      <rPr>
        <sz val="10"/>
        <rFont val="Arial"/>
        <family val="2"/>
        <scheme val="minor"/>
      </rPr>
      <t xml:space="preserve">Cámara de Diputados, "Ley Orgánica de la Administración Pública Federal," </t>
    </r>
    <r>
      <rPr>
        <sz val="10"/>
        <color rgb="FF1155CC"/>
        <rFont val="Arial"/>
        <family val="2"/>
        <scheme val="minor"/>
      </rPr>
      <t>http://www.diputados.gob.mx/LeyesBiblio/ref/loapf.htm</t>
    </r>
    <r>
      <rPr>
        <sz val="10"/>
        <rFont val="Arial"/>
        <family val="2"/>
        <scheme val="minor"/>
      </rPr>
      <t xml:space="preserve"> </t>
    </r>
  </si>
  <si>
    <r>
      <rPr>
        <sz val="10"/>
        <rFont val="Arial"/>
        <family val="2"/>
        <scheme val="minor"/>
      </rPr>
      <t xml:space="preserve">Cámara de Diputados, "Constitución Política de Los Estados Undos Mexicanos," </t>
    </r>
    <r>
      <rPr>
        <sz val="10"/>
        <color rgb="FF1155CC"/>
        <rFont val="Arial"/>
        <family val="2"/>
        <scheme val="minor"/>
      </rPr>
      <t>https://www.diputados.gob.mx/LeyesBiblio/pdf/CPEUM.pdf</t>
    </r>
  </si>
  <si>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&lt;i&gt; Estudios en Homenaje al Doctor Héctor Fix-Zamudio en Sus Treinta Años Como Investigador de las Ciencias Jurídicas.&lt;/i&gt;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</si>
  <si>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&lt;i&gt; Estudios en Homenaje al Doctor Héctor Fix-Zamudio en Sus Treinta Años Como Investigador de las Ciencias Jurídicas.&lt;/i&gt;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t>
  </si>
  <si>
    <t xml:space="preserve">[1] Cámara de Diputados, "Ley General de Transparencia y Acceso a la Información Pública," http://www.diputados.gob.mx/LeyesBiblio/ref/lgtaip.htm 
[2] Cámara de Diputados, "Ley Federal de Transparencia y Acceso a la Información Pública," http://www.diputados.gob.mx/LeyesBiblio/ref/lftaip.htm </t>
  </si>
  <si>
    <r>
      <rPr>
        <sz val="10"/>
        <rFont val="Arial"/>
        <family val="2"/>
        <scheme val="minor"/>
      </rPr>
      <t xml:space="preserve">Gobierno de México, "Oficina de la Presidencia,"  </t>
    </r>
    <r>
      <rPr>
        <sz val="10"/>
        <color rgb="FF1155CC"/>
        <rFont val="Arial"/>
        <family val="2"/>
        <scheme val="minor"/>
      </rPr>
      <t>https://presidente.gob.mx/oficina-de-la-presidencia-2/</t>
    </r>
  </si>
  <si>
    <t>Constitute Project, "Mexico 1917 (rev. 2015)," https://www.constituteproject.org/ontology/Mexico?lang=en
Orden Jurídico Nacional del Gobierno de México, "Constitución Federal de los Estados Unidos Mexicanos (1857)," http://www.ordenjuridico.gob.mx/Constitucion/1857.pdf
Mitteman, Ariel Sribman. 2019. "La Vicepresidencia en México: un debate pendiente." &lt;i&gt;Estudios Políticos&lt;/i&gt; 48: 73-94. https://doi.org/10.22201/fcpys.24484903e.2019.48.70421</t>
  </si>
  <si>
    <t>Gobierno de México, "Oficina de la Presidencia: Contacto,"  https://presidente.gob.mx/oficina-de-la-presidencia-2/
El Universal, "AMLO se muda a Palacio Nacional, donde vivió Díaz y murió Juárez," https://www.eluniversal.com.mx/cultura/patrimonio/amlo-prepara-mudanza-formal-palacio-nacional-que-otros-presidentes-han-dormido</t>
  </si>
  <si>
    <r>
      <rPr>
        <sz val="10"/>
        <rFont val="Arial"/>
        <family val="2"/>
        <scheme val="minor"/>
      </rPr>
      <t xml:space="preserve">SEGOB (Secretaría de Gobierno de México), "GUADALUPE VICTORIA," </t>
    </r>
    <r>
      <rPr>
        <sz val="10"/>
        <color rgb="FF1155CC"/>
        <rFont val="Arial"/>
        <family val="2"/>
        <scheme val="minor"/>
      </rPr>
      <t>https://www.segobver.gob.mx/juridico/gobernadores/1B.pdf</t>
    </r>
  </si>
  <si>
    <t>[1] Cámara de Diputados, "Constitución Política de los Estados Unidos Mexicanos," http://www.diputados.gob.mx/LeyesBiblio/ref/cpeum.htm
[2] Cámara de Diputados, "Reformas Constitucionales por Decreto en orden cronológico," http://www.diputados.gob.mx/LeyesBiblio/ref/cpeum_crono.htm
[3] Cámara de Diputados, "DECRETO por el que se modifica la denominación del Capítulo I del Título Primero y reforma diversos artículos de la Constitución Política de los Estados Unidos Mexicanos (DOF 10-06-2011)," http://www.dof.gob.mx/nota_detalle.php?codigo=5194486&amp;fecha=10/06/2011
[4] Cámara de Diputados, "Proceso Legislativo: Decreto 117, LXI Legislatura. DOF 10-06-2011," http://www.diputados.gob.mx/LeyesBiblio/proceso/lxi/117_DOF_10jun11.pdf
[5] Cámara de Diputados, "DECRETO por el que se declara reformadas y adicionadas diversas disposiciones de la Constitución Política de los
Estados Unidos Mexicanos, en materia de Consulta Popular y Revocación de Mandato (DOF 20-12-2019)," http://www.diputados.gob.mx/LeyesBiblio/ref/dof/CPEUM_ref_240_20dic19.pdf</t>
  </si>
  <si>
    <t>[1] Constitute Project, "Mexico 1917 (rev. 2015)," https://www.constituteproject.org/countries/Americas/Mexico?lang=en
[2] Cámara de Diputados, "Ley Federal de Presupuesto y Responsabilidad Hacendaria," https://www.diputados.gob.mx/LeyesBiblio/pdf/LFPRH.pdf</t>
  </si>
  <si>
    <r>
      <rPr>
        <sz val="10"/>
        <rFont val="Arial"/>
        <family val="2"/>
        <scheme val="minor"/>
      </rPr>
      <t xml:space="preserve">Cámara de Diputados, “Presupuesto de Egresos de la Federación para el Ejercicio Fiscal 2024: Anexo 1,”  </t>
    </r>
    <r>
      <rPr>
        <sz val="10"/>
        <color rgb="FF1155CC"/>
        <rFont val="Arial"/>
        <family val="2"/>
        <scheme val="minor"/>
      </rPr>
      <t>https://www.diputados.gob.mx/LeyesBiblio/ref/pef_2024.htm</t>
    </r>
  </si>
  <si>
    <t>Initial: MXN $2,579,939 (signed 28 November 2017, in force 1 January 2018)
Current: MXN $2,213,616 (signed 22 November 2023, in force 1 January 2024)
The annual salary is obtained from the president’s total annual salary specified in the annual budget law. 
Salary figures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</si>
  <si>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2018: Anexo 24.1.3. Remuneración Total Anual del Presidente de la República (pesos)," http://www.diputados.gob.mx/LeyesBiblio/abro/pef_2018.htm
Cámara de Diputados, “Presupuesto de Egresos de la Federación para el Ejercicio Fiscal 2024: Anexo 23.1.3. Remuneración Total Anual de Percepciones Ordinarias del Presidente de la República (pesos),” https://www.diputados.gob.mx/LeyesBiblio/ref/pef_2024.htm </t>
  </si>
  <si>
    <t>[1] El Universal, "Desaparece El Estado Mayor Presidencial," https://www.eluniversal.com.mx/nacion/desaparece-el-estado-mayor-presidencial
[2] El Sol de México, "A pesar de incidentes, Ayudantía continuará con seguridad de AMLO," https://www.elsoldemexico.com.mx/mexico/politica/a-pesar-de-incidentes-ayudantia-continuara-con-seguridad-de-amlo-2762447.html
[3] PolíticoMX, "Ayudantía sin armas cuidará a AMLO todo el sexenio, ¿de qué va?," https://politico.mx/minuta-politica/minuta-politica-gobierno-federal/ayudant%C3%AD-sin-armas-cuidará-amlo-todo-el-sexenio-conócela/</t>
  </si>
  <si>
    <r>
      <rPr>
        <sz val="10"/>
        <rFont val="Arial"/>
        <family val="2"/>
        <scheme val="minor"/>
      </rPr>
      <t xml:space="preserve">Cámara de Diputados, "Constitución Política de los Estados Unidos Mexicanos," </t>
    </r>
    <r>
      <rPr>
        <sz val="10"/>
        <color rgb="FF1155CC"/>
        <rFont val="Arial"/>
        <family val="2"/>
        <scheme val="minor"/>
      </rPr>
      <t>http://www.diputados.gob.mx/LeyesBiblio/ref/cpeum.htm</t>
    </r>
  </si>
  <si>
    <r>
      <rPr>
        <sz val="10"/>
        <rFont val="Arial"/>
        <family val="2"/>
        <scheme val="minor"/>
      </rPr>
      <t xml:space="preserve">Constitute Project, "Mexico 1917 (rev. 2015)," </t>
    </r>
    <r>
      <rPr>
        <sz val="10"/>
        <color rgb="FF1155CC"/>
        <rFont val="Arial"/>
        <family val="2"/>
        <scheme val="minor"/>
      </rPr>
      <t>https://www.constituteproject.org/ontology/Mexico?lang=en</t>
    </r>
  </si>
  <si>
    <t>[1] Cámara de Diputados, "Constitución Política de los Estados Unidos Mexicanos," http://www.diputados.gob.mx/LeyesBiblio/ref/cpeum.htm
[2] Sistema de Información Legislativa, "Observaciones del Ejecutivo," http://sil.gobernacion.gob.mx/Glosario/definicionpop.php?ID=168</t>
  </si>
  <si>
    <t>[1] Cámara de Diputados, "Constitución Política de los Estados Unidos Mexicanos," http://www.diputados.gob.mx/LeyesBiblio/ref/cpeum.htm
[2] Rivera León, Mauro Arturo. 2016. "Understanding Constitutional Amendments in Mexico: Perpetuum Mobile Constitution." &lt;i&gt;Mexican Law Review&lt;/i&gt; 9(2): 3-27. https://doi.org/10.22201/iij.24485306e.2017.18.10774 (Accessed 22 September 2024).</t>
  </si>
  <si>
    <t xml:space="preserve">[1] Constitute Project, "Mexico 1917 (rev. 2015)," https://www.constituteproject.org/ontology/Mexico?lang=en
[2] Zamora, Stephen, José Ramón Cossío, Leonel Pereznieto, José Roldán-Xopa, David Lopez. 2004. &lt;i&gt;Mexican Law&lt;/i&gt;. 183. New York: Oxford University Press
[3] Sistema de Información Legislativa, "Diccionario de Términos Parlamentarios," http://sil.gobernacion.gob.mx/portal/Diccionario/verDiccionario
</t>
  </si>
  <si>
    <t>[1] Cámara de Diputados, "Constitución Política de los Estados Unidos Mexicanos," http://www.diputados.gob.mx/LeyesBiblio/ref/cpeum.htm
[2] Sistema de Información Legislativa, "Consulta Popular," http://sil.gobernacion.gob.mx/Glosario/definicionpop.php?ID=252</t>
  </si>
  <si>
    <r>
      <rPr>
        <sz val="10"/>
        <rFont val="Arial"/>
        <family val="2"/>
        <scheme val="minor"/>
      </rPr>
      <t xml:space="preserve">[1] Cámara de Diputados, "Constitución Política de los Estados Unidos Mexicanos," </t>
    </r>
    <r>
      <rPr>
        <sz val="10"/>
        <color rgb="FF000000"/>
        <rFont val="Arial"/>
        <family val="2"/>
        <scheme val="minor"/>
      </rPr>
      <t xml:space="preserve">https://www.diputados.gob.mx/LeyesBiblio/ref/cpeum.htm
</t>
    </r>
    <r>
      <rPr>
        <sz val="10"/>
        <color rgb="FF000000"/>
        <rFont val="Arial"/>
        <family val="2"/>
        <scheme val="minor"/>
      </rPr>
      <t xml:space="preserve">
</t>
    </r>
    <r>
      <rPr>
        <sz val="10"/>
        <rFont val="Arial"/>
        <family val="2"/>
        <scheme val="minor"/>
      </rPr>
      <t xml:space="preserve">[2] Cámara de Diputados, "Código Penal Federal," </t>
    </r>
    <r>
      <rPr>
        <sz val="10"/>
        <color rgb="FF1155CC"/>
        <rFont val="Arial"/>
        <family val="2"/>
        <scheme val="minor"/>
      </rPr>
      <t>http://www.diputados.gob.mx/LeyesBiblio/ref/cpf.htm</t>
    </r>
  </si>
  <si>
    <t>Constitute Project, "Mexico 1917 (rev. 2015)," https://www.constituteproject.org/ontology/Mexico?lang=en 
Orden Jurídico Nacional del Gobierno de México, "Constitución Federal de los Estados Unidos Mexicanos (1857)," http://www.ordenjuridico.gob.mx/Constitucion/1857.pdf  
Mitteman, Ariel Sribman. 2019. "La Vicepresidencia en México: un debate pendiente." &lt;i&gt;Estudios Políticos&lt;/i&gt; 48: 73-94. https://doi.org/10.22201/fcpys.24484903e.2019.48.70421</t>
  </si>
  <si>
    <r>
      <rPr>
        <sz val="10"/>
        <rFont val="Arial"/>
        <family val="2"/>
        <scheme val="minor"/>
      </rPr>
      <t xml:space="preserve">Cámara de Diputados, "Constitución Política de los Estados Unidos Mexicanos," </t>
    </r>
    <r>
      <rPr>
        <sz val="10"/>
        <rFont val="Arial"/>
        <family val="2"/>
        <scheme val="minor"/>
      </rPr>
      <t>http://www.diputados.gob.mx/LeyesBiblio/ref/cpeum.htm</t>
    </r>
  </si>
  <si>
    <r>
      <rPr>
        <sz val="10"/>
        <rFont val="Arial"/>
        <family val="2"/>
        <scheme val="minor"/>
      </rPr>
      <t xml:space="preserve">Cámara de Diputados, "Constitución Política de los Estados Unidos Mexicanos," </t>
    </r>
    <r>
      <rPr>
        <sz val="10"/>
        <color rgb="FF1155CC"/>
        <rFont val="Arial"/>
        <family val="2"/>
        <scheme val="minor"/>
      </rPr>
      <t>http://www.diputados.gob.mx/LeyesBiblio/ref/cpeum.htm</t>
    </r>
    <r>
      <rPr>
        <sz val="10"/>
        <rFont val="Arial"/>
        <family val="2"/>
        <scheme val="minor"/>
      </rPr>
      <t xml:space="preserve"> </t>
    </r>
  </si>
  <si>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&lt;i&gt; Estudios en Homenaje al Doctor Héctor Fix-Zamudio en Sus Treinta Años Como Investigador de las Ciencias Jurídicas. &lt;/i&gt;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</si>
  <si>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&lt;i&gt; Estudios en Homenaje al Doctor Héctor Fix-Zamudio en Sus Treinta Años Como Investigador de las Ciencias Jurídicas. &lt;/i&gt;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</si>
  <si>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"Constitución Política de los Estados Unidos Mexicanos," http://www.diputados.gob.mx/LeyesBiblio/ref/cpeum.htm 
[2] Cámara de Diputados, "MARCO TEORICO –CONCEPTUAL," http://www.diputados.gob.mx/sia/polint/dpi42/marc1.htm  
[3] El Universal, "SJCN: el Presidente sí puede vetar presupuesto," https://archivo.eluniversal.com.mx/nacion/125040.html </t>
  </si>
  <si>
    <t>[1] Cámara de Diputados, "Constitución Política de los Estados Unidos Mexicanos," http://www.diputados.gob.mx/LeyesBiblio/ref/cpeum.htm
[2] Cámara de Diputados, "LEY General de Instituciones y Procedimientos Electorales," http://www.diputados.gob.mx/LeyesBiblio/ref/lgipe.htm</t>
  </si>
  <si>
    <r>
      <rPr>
        <sz val="10"/>
        <color theme="1"/>
        <rFont val="Arial"/>
        <family val="2"/>
        <scheme val="minor"/>
      </rPr>
      <t xml:space="preserve">Cámara de Diputados, "Constitución Política de los Estados Unidos Mexicanos," </t>
    </r>
    <r>
      <rPr>
        <sz val="10"/>
        <color rgb="FF1155CC"/>
        <rFont val="Arial"/>
        <family val="2"/>
        <scheme val="minor"/>
      </rPr>
      <t>http://www.diputados.gob.mx/LeyesBiblio/ref/cpeum.htm</t>
    </r>
  </si>
  <si>
    <t>Danés Rojas, Edgar. 2018. “La Reforma Constitucional En Materia de Juicio Político.” In &lt;i&gt;Derecho Procesal Constitucional En Perspectiva Histórica: A 200 Años Del Tribunal de Ario de Rosales&lt;/i&gt; eds Juan Antonio Magaña de la Mora, Emmanuel Roa Ortiz, Eduardo Ferrer Mac-Gregor. México: Universidad Nacional Autónoma de México, Instituto de Investigaciones Jurídicas. http://ru.juridicas.unam.mx:80/xmlui/handle/123456789/38992 (Accessed 22 September 2024).</t>
  </si>
  <si>
    <r>
      <rPr>
        <sz val="10"/>
        <color rgb="FF000000"/>
        <rFont val="Arial"/>
        <family val="2"/>
        <scheme val="minor"/>
      </rPr>
      <t xml:space="preserve">Cámara de Diputados, "Constitución Política de los Estados Unidos Mexicanos," </t>
    </r>
    <r>
      <rPr>
        <sz val="10"/>
        <color rgb="FF1155CC"/>
        <rFont val="Arial"/>
        <family val="2"/>
        <scheme val="minor"/>
      </rPr>
      <t>http://www.diputados.gob.mx/LeyesBiblio/ref/cpeum.htm</t>
    </r>
  </si>
  <si>
    <t>[1] Danés Rojas, Edgar. 2018. “La Reforma Constitucional En Materia de Juicio Político.” In &lt;i&gt;Derecho Procesal Constitucional En Perspectiva Histórica: A 200 Años Del Tribunal de Ario de Rosales&lt;/i&gt; eds Juan Antonio Magaña de la Mora, Emmanuel Roa Ortiz, Eduardo Ferrer Mac-Gregor. México: Universidad Nacional Autónoma de México, Instituto de Investigaciones Jurídicas. http://ru.juridicas.unam.mx:80/xmlui/handle/123456789/38992 (Accessed 22 September 2024).
[2] Cámara de Diputados, "Constitución Política de los Estados Unidos Mexicanos," https://www.diputados.gob.mx/LeyesBiblio/ref/cpeum.htm</t>
  </si>
  <si>
    <t>[1] Danés Rojas, Edgar. 2018. “La Reforma Constitucional En Materia de Juicio Político.” In &lt;i&gt;Derecho Procesal Constitucional En Perspectiva Histórica: A 200 Años Del Tribunal de Ario de Rosales&lt;/i&gt; eds Juan Antonio Magaña de la Mora, Emmanuel Roa Ortiz, Eduardo Ferrer Mac-Gregor. México: Universidad Nacional Autónoma de México, Instituto de Investigaciones Jurídicas. http://ru.juridicas.unam.mx:80/xmlui/handle/123456789/38992 (Accessed 22 September 2024).
[2] Cámara de Diputados, "Constitución Política de los Estados Unidos Mexicanos," http://www.diputados.gob.mx/LeyesBiblio/ref/cpeum.htm 
[3] Cámara de Diputados, "Código Penal Federal," http://www.diputados.gob.mx/LeyesBiblio/ref/cpf.htm
[4] Cámara de Diputados, "Ley General en Materia de Delitos Electorales," http://www.diputados.gob.mx/LeyesBiblio/ref/lgmde.htm</t>
  </si>
  <si>
    <r>
      <rPr>
        <sz val="10"/>
        <color rgb="FF000000"/>
        <rFont val="Arial"/>
        <family val="2"/>
        <scheme val="minor"/>
      </rPr>
      <t xml:space="preserve">Cámara de Diputados, "Constitución Política de los Estados Unidos Mexicanos," </t>
    </r>
    <r>
      <rPr>
        <sz val="10"/>
        <color rgb="FF1155CC"/>
        <rFont val="Arial"/>
        <family val="2"/>
        <scheme val="minor"/>
      </rPr>
      <t>http://www.diputados.gob.mx/LeyesBiblio/ref/cpeum.htm</t>
    </r>
    <r>
      <rPr>
        <sz val="10"/>
        <rFont val="Arial"/>
        <family val="2"/>
        <scheme val="minor"/>
      </rPr>
      <t xml:space="preserve"> </t>
    </r>
  </si>
  <si>
    <r>
      <rPr>
        <sz val="10"/>
        <rFont val="Arial"/>
        <family val="2"/>
        <scheme val="minor"/>
      </rPr>
      <t xml:space="preserve">Constitute Project, "Mexico 1917 (rev. 2015)," </t>
    </r>
    <r>
      <rPr>
        <sz val="10"/>
        <color rgb="FF1155CC"/>
        <rFont val="Arial"/>
        <family val="2"/>
        <scheme val="minor"/>
      </rPr>
      <t>https://www.constituteproject.org/ontology/Mexico?lang=en</t>
    </r>
    <r>
      <rPr>
        <sz val="10"/>
        <rFont val="Arial"/>
        <family val="2"/>
        <scheme val="minor"/>
      </rPr>
      <t xml:space="preserve"> </t>
    </r>
  </si>
  <si>
    <t>Gobierno de México, "Andrés Manuel López Obrador: Presidente Constitucional de los Estados Unidos Mexicanos," https://www.gob.mx/presidencia/estructuras/andres-manuel-lopez-obrador
Instituto Nacional Electoral, "Cómputos Distritales 2018 Elecciones Federales" https://computos2018.ine.mx/#/presidencia/nacional/1/1/1/1</t>
  </si>
  <si>
    <t xml:space="preserve">INE: Instituto Nacional Electoral, "Crónica del Proceso Electoral 2017-2018 Julio 2018,” https://www.ine.mx/cronica-del-proceso-electoral-2017-2018-julio-2018/
New York Times, "López Obrador gana la presidencia de México con una victoria aplastante," https://www.nytimes.com/es/2018/07/02/espanol/america-latina/eleccion-2018-amlo-lopez-obrador.html </t>
  </si>
  <si>
    <t xml:space="preserve">[1] The Washington Post, "AMLO inaugurated as Mexico’s president, vowing to transform the country," https://www.washingtonpost.com/world/amlo-will-be-inaugurated-as-mexicos-president-vowing-to-transform-the-country/2018/11/30/d3014f4c-f267-11e8-99c2-cfca6fcf610c_story.html 
[2] Diario Oficial de la Federación, "DECRETO por el que se reforman, adicionan y derogan diversas disposiciones de la Constitución Política de los Estados Unidos Mexicanos, en materia política-electoral.," http://dof.gob.mx/nota_detalle.php?codigo=5332025&amp;fecha=10/02/2014
[3] Constitute Project, "Mexico 1917 (rev. 2015)," https://www.constituteproject.org/ontology/Mexico?lang=en  </t>
  </si>
  <si>
    <t>[1] Cámara de Diputados, "Ley General de Instituciones y Procedimientos Electorales," https://www.diputados.gob.mx/LeyesBiblio/ref/lgipe.htm
[2] Instituto Nacional Electoral, "Elección Federal 2024," https://ine.mx/voto-y-elecciones/elecciones-2024/eleccion-federal-2024/</t>
  </si>
  <si>
    <r>
      <rPr>
        <sz val="10"/>
        <rFont val="Arial"/>
        <family val="2"/>
        <scheme val="minor"/>
      </rPr>
      <t xml:space="preserve">AMLO, "Lic. Andrés Manuel López Obrador," </t>
    </r>
    <r>
      <rPr>
        <sz val="10"/>
        <color rgb="FF1155CC"/>
        <rFont val="Arial"/>
        <family val="2"/>
        <scheme val="minor"/>
      </rPr>
      <t>https://lopezobrador.org.mx/semblanza/</t>
    </r>
    <r>
      <rPr>
        <sz val="10"/>
        <rFont val="Arial"/>
        <family val="2"/>
        <scheme val="minor"/>
      </rPr>
      <t xml:space="preserve"> </t>
    </r>
  </si>
  <si>
    <t>El Universal, "Conteo rápido del INE da victoria a Andrés Manuel López Obrador," https://www.eluniversal.com.mx/elecciones-2018/conteo-rapido-del-ine-da-victoria-andres-manuel-lopez-obrador 
Gobierno De México, "Andrés Manuel López Obrador," https://www.gob.mx/presidencia/estructuras/andres-manuel-lopez-obrador</t>
  </si>
  <si>
    <r>
      <rPr>
        <sz val="10"/>
        <color rgb="FF000000"/>
        <rFont val="Arial"/>
        <family val="2"/>
        <scheme val="minor"/>
      </rPr>
      <t xml:space="preserve">Gobierno de México, "Andrés Manuel López Obrador," </t>
    </r>
    <r>
      <rPr>
        <sz val="10"/>
        <color rgb="FF000000"/>
        <rFont val="Arial"/>
        <family val="2"/>
        <scheme val="minor"/>
      </rPr>
      <t>https://www.gob.mx/presidencia/estructuras/andres-manuel-lopez-obrador</t>
    </r>
  </si>
  <si>
    <t>Constitute Project, "Mexico 1917 (rev. 2015)," https://www.constituteproject.org/ontology/Mexico?lang=en 
Orden Jurídico Nacional del Gobierno de México, "Constitución Federal de los Estados Unidos Mexicanos (1857)," http://www.ordenjuridico.gob.mx/Constitucion/1857.pdf 
Mitteman, Ariel Sribman. 2019. "La Vicepresidencia en México: un debate pendiente." &lt;i&gt;Estudios Políticos&lt;/i&gt; 48: 73-94.  https://doi.org/10.22201/fcpys.24484903e.2019.48.70421.</t>
  </si>
  <si>
    <t xml:space="preserve">Constitute Project, "Mexico 1917 (rev. 2015)," https://www.constituteproject.org/ontology/Mexico?lang=en 
Orden Jurídico Nacional del Gobierno de México, "Constitución Federal de los Estados Unidos Mexicanos (1857)," http://www.ordenjuridico.gob.mx/Constitucion/1857.pdf 
Mitteman, Ariel Sribman. 2019. "La Vicepresidencia en México: un debate pendiente." &lt;i&gt;Estudios Políticos&lt;/i&gt; 48: 73-94.  https://doi.org/10.22201/fcpys.24484903e.2019.48.70421.  </t>
  </si>
  <si>
    <r>
      <rPr>
        <sz val="10"/>
        <rFont val="Arial"/>
        <family val="2"/>
        <scheme val="minor"/>
      </rPr>
      <t xml:space="preserve">Cámara de Diputados, "Ley Orgánica de la Administración Pública Federal," </t>
    </r>
    <r>
      <rPr>
        <sz val="10"/>
        <color rgb="FF1155CC"/>
        <rFont val="Arial"/>
        <family val="2"/>
        <scheme val="minor"/>
      </rPr>
      <t>http://www.diputados.gob.mx/LeyesBiblio/ref/loapf.htm</t>
    </r>
  </si>
  <si>
    <t>[1] Cámara de Diputados, "Ley Orgánica de la Administración Pública Federal," http://www.diputados.gob.mx/LeyesBiblio/ref/loapf.htm
[2] Cámara de Diputados, "Constitución Política de los Estados Unidos Mexicanos," http://www.diputados.gob.mx/LeyesBiblio/ref/cpeum.htm</t>
  </si>
  <si>
    <r>
      <rPr>
        <sz val="10"/>
        <rFont val="Arial"/>
        <family val="2"/>
        <scheme val="minor"/>
      </rPr>
      <t xml:space="preserve">Presidente de México, "Gabinete," </t>
    </r>
    <r>
      <rPr>
        <sz val="10"/>
        <color rgb="FF1155CC"/>
        <rFont val="Arial"/>
        <family val="2"/>
        <scheme val="minor"/>
      </rPr>
      <t>https://presidente.gob.mx/gabinete-3-2/</t>
    </r>
    <r>
      <rPr>
        <sz val="10"/>
        <rFont val="Arial"/>
        <family val="2"/>
        <scheme val="minor"/>
      </rPr>
      <t xml:space="preserve">
Gobierno de México, "Consejería Jurídica del Ejecutivo Federal: Directorio: María Estela Ríos González,"
</t>
    </r>
    <r>
      <rPr>
        <sz val="10"/>
        <color rgb="FF1155CC"/>
        <rFont val="Arial"/>
        <family val="2"/>
        <scheme val="minor"/>
      </rPr>
      <t>https://www.gob.mx/cjef/estructuras/julio-scherer-ibarra</t>
    </r>
  </si>
  <si>
    <r>
      <rPr>
        <sz val="10"/>
        <rFont val="Arial"/>
        <family val="2"/>
        <scheme val="minor"/>
      </rPr>
      <t xml:space="preserve">[1] Constitute Project, "Mexico 1917 (rev. 2015)," </t>
    </r>
    <r>
      <rPr>
        <sz val="10"/>
        <color rgb="FF1155CC"/>
        <rFont val="Arial"/>
        <family val="2"/>
        <scheme val="minor"/>
      </rPr>
      <t xml:space="preserve">https://www.constituteproject.org/countries/Americas/Mexico?lang=en.
</t>
    </r>
    <r>
      <rPr>
        <sz val="10"/>
        <rFont val="Arial"/>
        <family val="2"/>
        <scheme val="minor"/>
      </rPr>
      <t xml:space="preserve">[2] Sistema de Información Legislativa, "Gobierno de coalición," </t>
    </r>
    <r>
      <rPr>
        <sz val="10"/>
        <color rgb="FF1155CC"/>
        <rFont val="Arial"/>
        <family val="2"/>
        <scheme val="minor"/>
      </rPr>
      <t>http://sil.gobernacion.gob.mx/Glosario/definicionpop.php?ID=26</t>
    </r>
    <r>
      <rPr>
        <sz val="10"/>
        <rFont val="Arial"/>
        <family val="2"/>
        <scheme val="minor"/>
      </rPr>
      <t>5.</t>
    </r>
  </si>
  <si>
    <r>
      <rPr>
        <sz val="10"/>
        <rFont val="Arial"/>
        <family val="2"/>
        <scheme val="minor"/>
      </rPr>
      <t xml:space="preserve">Secretaría de la Defensa Nacional, "¿Qué hacemos?," </t>
    </r>
    <r>
      <rPr>
        <sz val="10"/>
        <color rgb="FF000000"/>
        <rFont val="Arial"/>
        <family val="2"/>
        <scheme val="minor"/>
      </rPr>
      <t>https://www.gob.mx/sedena/que-hacemos</t>
    </r>
    <r>
      <rPr>
        <sz val="10"/>
        <rFont val="Arial"/>
        <family val="2"/>
        <scheme val="minor"/>
      </rPr>
      <t xml:space="preserve"> </t>
    </r>
  </si>
  <si>
    <r>
      <rPr>
        <sz val="10"/>
        <rFont val="Arial"/>
        <family val="2"/>
        <scheme val="minor"/>
      </rPr>
      <t xml:space="preserve">Cámara de Diputados, "Manual de Organización General de la Secretaría de la Defensa Nacional," </t>
    </r>
    <r>
      <rPr>
        <sz val="10"/>
        <color rgb="FF000000"/>
        <rFont val="Arial"/>
        <family val="2"/>
        <scheme val="minor"/>
      </rPr>
      <t>http://www.diputados.gob.mx/LeyesBiblio/regla/n179.pdf</t>
    </r>
  </si>
  <si>
    <r>
      <rPr>
        <sz val="10"/>
        <rFont val="Arial"/>
        <family val="2"/>
        <scheme val="minor"/>
      </rPr>
      <t xml:space="preserve">Cámara de Diputados, "Manual de Organización General de la Secretaría de la Defensa Nacional," </t>
    </r>
    <r>
      <rPr>
        <sz val="10"/>
        <rFont val="Arial"/>
        <family val="2"/>
        <scheme val="minor"/>
      </rPr>
      <t>http://www.diputados.gob.mx/LeyesBiblio/regla/n179.pdf</t>
    </r>
    <r>
      <rPr>
        <sz val="10"/>
        <rFont val="Arial"/>
        <family val="2"/>
        <scheme val="minor"/>
      </rPr>
      <t xml:space="preserve">  </t>
    </r>
  </si>
  <si>
    <r>
      <rPr>
        <sz val="10"/>
        <rFont val="Arial"/>
        <family val="2"/>
        <scheme val="minor"/>
      </rPr>
      <t xml:space="preserve">Secretaría de la Defensa Nacional, "General Luis Cresencio Sandoval González," </t>
    </r>
    <r>
      <rPr>
        <sz val="10"/>
        <color rgb="FF000000"/>
        <rFont val="Arial"/>
        <family val="2"/>
        <scheme val="minor"/>
      </rPr>
      <t>https://www.gob.mx/sedena/estructuras/general-luis-cresencio-sandoval-gonzalez</t>
    </r>
    <r>
      <rPr>
        <sz val="10"/>
        <rFont val="Arial"/>
        <family val="2"/>
        <scheme val="minor"/>
      </rPr>
      <t xml:space="preserve"> </t>
    </r>
  </si>
  <si>
    <t xml:space="preserve">La Jornada, "Asume Luis Cresencio Sandoval al frente de la Sedena" https://ljz.mx/2018/12/01/asume-luis-cresencio-sandoval-al-frente-de-la-sedena/ 
Secretaría de la Defensa Nacional, "General Luis Cresencio Sandoval González," https://www.gob.mx/sedena/estructuras/general-luis-cresencio-sandoval-gonzalez  </t>
  </si>
  <si>
    <t>Initial maximum salary: MXN $1,716,024 (signed 28 November 2017, in force 1 January 2018)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</si>
  <si>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</si>
  <si>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Secretaría de Relaciones Exteriores, "Que hacemos," </t>
    </r>
    <r>
      <rPr>
        <sz val="10"/>
        <color rgb="FF1155CC"/>
        <rFont val="Arial"/>
        <family val="2"/>
        <scheme val="minor"/>
      </rPr>
      <t>https://www.gob.mx/sre/que-hacemos</t>
    </r>
  </si>
  <si>
    <r>
      <rPr>
        <sz val="10"/>
        <rFont val="Arial"/>
        <family val="2"/>
        <scheme val="minor"/>
      </rPr>
      <t xml:space="preserve">Cámara de Diputados, "Manual de Organización General de la Secretaría de Relaciones Exteriores," </t>
    </r>
    <r>
      <rPr>
        <sz val="10"/>
        <color rgb="FF1155CC"/>
        <rFont val="Arial"/>
        <family val="2"/>
        <scheme val="minor"/>
      </rPr>
      <t>http://www.diputados.gob.mx/LeyesBiblio/regla/n308.pdf</t>
    </r>
  </si>
  <si>
    <r>
      <rPr>
        <sz val="10"/>
        <rFont val="Arial"/>
        <family val="2"/>
        <scheme val="minor"/>
      </rPr>
      <t xml:space="preserve">Cámara de Diputados, "Manual de Organización General de la Secretaría de Relaciones Exteriores," </t>
    </r>
    <r>
      <rPr>
        <sz val="10"/>
        <color rgb="FF1155CC"/>
        <rFont val="Arial"/>
        <family val="2"/>
        <scheme val="minor"/>
      </rPr>
      <t>http://www.diputados.gob.mx/LeyesBiblio/regla/n308.pdf</t>
    </r>
    <r>
      <rPr>
        <sz val="10"/>
        <rFont val="Arial"/>
        <family val="2"/>
        <scheme val="minor"/>
      </rPr>
      <t xml:space="preserve"> </t>
    </r>
  </si>
  <si>
    <r>
      <rPr>
        <sz val="10"/>
        <rFont val="Arial"/>
        <family val="2"/>
        <scheme val="minor"/>
      </rPr>
      <t xml:space="preserve">Gobierno de México, "Presidente de la República nombra a Alicia Bárcena secretaria de Relaciones Exteriores," </t>
    </r>
    <r>
      <rPr>
        <sz val="10"/>
        <color rgb="FF000000"/>
        <rFont val="Arial"/>
        <family val="2"/>
        <scheme val="minor"/>
      </rPr>
      <t>https://www.gob.mx/presidencia/prensa/presidente-de-la-republica-nombra-a-alicia-barcena-secretaria-de-relaciones-exteriores</t>
    </r>
  </si>
  <si>
    <r>
      <rPr>
        <sz val="10"/>
        <rFont val="Arial"/>
        <family val="2"/>
        <scheme val="minor"/>
      </rPr>
      <t xml:space="preserve">Gobierno de México, "Presidente de la República nombra a Alicia Bárcena secretaria de Relaciones Exteriores," </t>
    </r>
    <r>
      <rPr>
        <sz val="10"/>
        <rFont val="Arial"/>
        <family val="2"/>
        <scheme val="minor"/>
      </rPr>
      <t>https://www.gob.mx/presidencia/prensa/presidente-de-la-republica-nombra-a-alicia-barcena-secretaria-de-relaciones-exteriores</t>
    </r>
  </si>
  <si>
    <t>Initial maximum salary: MXN $2,068,596 (signed 28 November 2022, in force 1 January 2023)
Current maximum salary: MXN $2,192,712 (signed 22 November 2023, in force 1 January 2024)
The maximum annual salary is calculated from ministers' (Secretarios/as del Estado) maximum monthly salary specified in the annual budget law. Salary figures are reported as pre-tax. 
More specific salary data, updated biweekly, are available for some government officials here: https://nominatransparente.rhnet.gob.mx/nomina-APF.</t>
  </si>
  <si>
    <t xml:space="preserve">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</si>
  <si>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(Internet Archive 18 June 2021), "Secretaría de Relaciones Exteriores: Directorio: Marcelo Ebrard Casaubón," </t>
    </r>
    <r>
      <rPr>
        <sz val="10"/>
        <color rgb="FF000000"/>
        <rFont val="Arial"/>
        <family val="2"/>
        <scheme val="minor"/>
      </rPr>
      <t>https://web.archive.org/web/20210618054728/https://www.gob.mx/sre/estructuras/marcelo-ebrard-casaubon</t>
    </r>
    <r>
      <rPr>
        <sz val="10"/>
        <rFont val="Arial"/>
        <family val="2"/>
        <scheme val="minor"/>
      </rPr>
      <t xml:space="preserve"> </t>
    </r>
  </si>
  <si>
    <t xml:space="preserve">Gobierno de México, "Secretaría de Relaciones Exteriores: The Senate Ratifies Marcelo Ebrard as Secretary of Foreign Affairs," https://www.gob.mx/sre/en/articulos/the-senate-ratifies-marcelo-ebrard-as-secretary-of-foreign-affairs-184472?idiom=en
Gobierno de México (Internet Archive 18 June 2021), "Secretaría de Relaciones Exteriores: Directorio: Marcelo Ebrard Casaubón," https://web.archive.org/web/20210618054728/https://www.gob.mx/sre/estructuras/marcelo-ebrard-casaubon </t>
  </si>
  <si>
    <r>
      <rPr>
        <sz val="10"/>
        <rFont val="Arial"/>
        <family val="2"/>
        <scheme val="minor"/>
      </rPr>
      <t xml:space="preserve">Women Economic Forum, "Marcelo Ebrard Casaubon," </t>
    </r>
    <r>
      <rPr>
        <sz val="10"/>
        <color rgb="FF000000"/>
        <rFont val="Arial"/>
        <family val="2"/>
        <scheme val="minor"/>
      </rPr>
      <t>https://www.wef.org.in/marcelo-ebrard-casaubon/</t>
    </r>
  </si>
  <si>
    <t xml:space="preserve">Initial maximum salary: MXN $1,716,024 (signed 28 November 2017, in force 1 January 2018)
Final maximum salary: MXN $2,068,596 (signed 28 November 2022, in force 1 January 2023)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</si>
  <si>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t>
  </si>
  <si>
    <r>
      <rPr>
        <sz val="10"/>
        <color rgb="FF000000"/>
        <rFont val="Arial"/>
        <family val="2"/>
        <scheme val="minor"/>
      </rPr>
      <t xml:space="preserve">Cámara de Diputados, "Ley Orgánica de la Administración Pública Federal," </t>
    </r>
    <r>
      <rPr>
        <sz val="10"/>
        <color rgb="FF000000"/>
        <rFont val="Arial"/>
        <family val="2"/>
        <scheme val="minor"/>
      </rPr>
      <t>http://www.diputados.gob.mx/LeyesBiblio/ref/loapf.htm</t>
    </r>
    <r>
      <rPr>
        <sz val="10"/>
        <color rgb="FF000000"/>
        <rFont val="Arial"/>
        <family val="2"/>
        <scheme val="minor"/>
      </rPr>
      <t xml:space="preserve"> </t>
    </r>
  </si>
  <si>
    <r>
      <rPr>
        <sz val="10"/>
        <rFont val="Arial"/>
        <family val="2"/>
        <scheme val="minor"/>
      </rPr>
      <t xml:space="preserve">Gobierno de México, "Secretaría de Gobernación: ¿Qué hacemos?," </t>
    </r>
    <r>
      <rPr>
        <sz val="10"/>
        <color rgb="FF1155CC"/>
        <rFont val="Arial"/>
        <family val="2"/>
        <scheme val="minor"/>
      </rPr>
      <t>https://www.gob.mx/segob/que-hacemos</t>
    </r>
  </si>
  <si>
    <r>
      <rPr>
        <sz val="10"/>
        <color rgb="FF000000"/>
        <rFont val="Arial"/>
        <family val="2"/>
        <scheme val="minor"/>
      </rPr>
      <t>https://www.gob.mx/cms/uploads/attachment/file/607157/MOGSEGOB2020.pdf#page=41</t>
    </r>
    <r>
      <rPr>
        <sz val="10"/>
        <color rgb="FF000000"/>
        <rFont val="Arial"/>
        <family val="2"/>
        <scheme val="minor"/>
      </rPr>
      <t xml:space="preserve"> </t>
    </r>
  </si>
  <si>
    <r>
      <rPr>
        <sz val="10"/>
        <color rgb="FF000000"/>
        <rFont val="Arial"/>
        <family val="2"/>
        <scheme val="minor"/>
      </rPr>
      <t xml:space="preserve">Diario Oficial de la Federación, "Manual de Organización General de la Secretaría de Gobernación," </t>
    </r>
    <r>
      <rPr>
        <u/>
        <sz val="10"/>
        <color rgb="FF1155CC"/>
        <rFont val="Arial"/>
        <family val="2"/>
        <scheme val="minor"/>
      </rPr>
      <t>https://www.dof.gob.mx/nota_detalle.php?codigo=5594225&amp;fecha=02%2F06%2F2020</t>
    </r>
  </si>
  <si>
    <r>
      <rPr>
        <sz val="10"/>
        <rFont val="Arial"/>
        <family val="2"/>
        <scheme val="minor"/>
      </rPr>
      <t xml:space="preserve">Gobierno de México, "Secretaría de Gobernación: Directorio: Luisa María Alcalde Luján," </t>
    </r>
    <r>
      <rPr>
        <sz val="10"/>
        <color rgb="FF1155CC"/>
        <rFont val="Arial"/>
        <family val="2"/>
        <scheme val="minor"/>
      </rPr>
      <t>https://www.gob.mx/segob/estructuras/luisa-maria-alcalde-lujan</t>
    </r>
  </si>
  <si>
    <r>
      <rPr>
        <sz val="10"/>
        <rFont val="Arial"/>
        <family val="2"/>
        <scheme val="minor"/>
      </rPr>
      <t xml:space="preserve">El Pais, "López Obrador nombra a Luisa María Alcalde como secretaria de Gobernación," </t>
    </r>
    <r>
      <rPr>
        <sz val="10"/>
        <color rgb="FF000000"/>
        <rFont val="Arial"/>
        <family val="2"/>
        <scheme val="minor"/>
      </rPr>
      <t>https://elpais.com/mexico/2023-06-19/lopez-obrador-nombra-a-luisa-maria-alcalde-como-secretaria-de-gobernacion.html?outputType=amp</t>
    </r>
    <r>
      <rPr>
        <sz val="10"/>
        <rFont val="Arial"/>
        <family val="2"/>
        <scheme val="minor"/>
      </rPr>
      <t xml:space="preserve"> </t>
    </r>
  </si>
  <si>
    <r>
      <rPr>
        <sz val="10"/>
        <rFont val="Arial"/>
        <family val="2"/>
        <scheme val="minor"/>
      </rPr>
      <t xml:space="preserve">AMLO, "Luisa María Alcalde," </t>
    </r>
    <r>
      <rPr>
        <sz val="10"/>
        <color rgb="FF000000"/>
        <rFont val="Arial"/>
        <family val="2"/>
        <scheme val="minor"/>
      </rPr>
      <t>https://lopezobrador.org.mx/luisa-maria-alcalde/</t>
    </r>
    <r>
      <rPr>
        <sz val="10"/>
        <rFont val="Arial"/>
        <family val="2"/>
        <scheme val="minor"/>
      </rPr>
      <t xml:space="preserve"> </t>
    </r>
  </si>
  <si>
    <t xml:space="preserve">[1] AMLO, "Luisa María Alcalde," https://lopezobrador.org.mx/luisa-maria-alcalde/
[2] Sistema de Información Legislativa, "Perfil del legislador Alcalde Luján, Luisa María," http://sil.gobernacion.gob.mx/Librerias/pp_PerfilLegislador.php?Referencia=9217184 </t>
  </si>
  <si>
    <t>Initial maximum salary: MXN $2,068,596 (signed 28 November 2022, in force 1 January 2023)
Current maximum salary: MXN $2,192,712 (signed 22 November 2023, in force 1 January 2024)
The maximum annual salary is calculated from ministers' (Secretarios/as del Estado) maximum monthly salary specified in the annual budget law. Salary figures are reported as pre-tax.
More specific salary data, updated biweekly, are available for some government officials here: https://nominatransparente.rhnet.gob.mx/nomina-APF.</t>
  </si>
  <si>
    <t xml:space="preserve">Cámara de Diputados, (Internet Archive - 25 June 2024), “Presupuesto de Egresos de la Federación para el Ejercicio Fiscal 2023: Anexo 23.1.1. Límites Mínimos y Máximos de las percepciones  Ordinarias Brutas y Netas Mensuales para los Servidores Públicos de la Administración Pública Federal (pesos)," https://web.archive.org/web/20240625020310/https://www.diputados.gob.mx/LeyesBiblio/ref/pef_2023.htm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</si>
  <si>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El Economista, "Adán Augusto López Hernández sustituirá a Olga Sánchez Cordero en la Segob: AMLO," </t>
    </r>
    <r>
      <rPr>
        <sz val="10"/>
        <color rgb="FF000000"/>
        <rFont val="Arial"/>
        <family val="2"/>
        <scheme val="minor"/>
      </rPr>
      <t>https://www.eleconomista.com.mx/politica/AMLO-designa-a-Adan-Augusto-Lopez-Hernandez-como-nuevo-secretario-de-Gobernacion-20210826-0081.html</t>
    </r>
    <r>
      <rPr>
        <sz val="10"/>
        <rFont val="Arial"/>
        <family val="2"/>
        <scheme val="minor"/>
      </rPr>
      <t xml:space="preserve"> </t>
    </r>
  </si>
  <si>
    <t xml:space="preserve">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</si>
  <si>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r>
      <rPr>
        <sz val="10"/>
        <color rgb="FF000000"/>
        <rFont val="Arial"/>
        <family val="2"/>
        <scheme val="minor"/>
      </rPr>
      <t xml:space="preserve">AMLO (Internet Archive - 5 June 2023), "Adán Augusto López Hernández," </t>
    </r>
    <r>
      <rPr>
        <sz val="10"/>
        <color rgb="FF000000"/>
        <rFont val="Arial"/>
        <family val="2"/>
        <scheme val="minor"/>
      </rPr>
      <t>https://web.archive.org/web/20230605162156/https://lopezobrador.org.mx/adan-augusto-lopez-hernandez/</t>
    </r>
    <r>
      <rPr>
        <sz val="10"/>
        <color rgb="FF000000"/>
        <rFont val="Arial"/>
        <family val="2"/>
        <scheme val="minor"/>
      </rPr>
      <t xml:space="preserve"> </t>
    </r>
  </si>
  <si>
    <r>
      <rPr>
        <sz val="10"/>
        <rFont val="Arial"/>
        <family val="2"/>
        <scheme val="minor"/>
      </rPr>
      <t xml:space="preserve">El Economista, "Adán Augusto López Hernández sustituirá a Olga Sánchez Cordero en la Segob: AMLO," </t>
    </r>
    <r>
      <rPr>
        <sz val="10"/>
        <color rgb="FF000000"/>
        <rFont val="Arial"/>
        <family val="2"/>
        <scheme val="minor"/>
      </rPr>
      <t>https://www.eleconomista.com.mx/politica/AMLO-designa-a-Adan-Augusto-Lopez-Hernandez-como-nuevo-secretario-de-Gobernacion-20210826-0081.html</t>
    </r>
  </si>
  <si>
    <r>
      <rPr>
        <sz val="10"/>
        <rFont val="Arial"/>
        <family val="2"/>
        <scheme val="minor"/>
      </rPr>
      <t xml:space="preserve">AMLO (Internet Archive - 5 June 2023), "Adán Augusto López Hernández," </t>
    </r>
    <r>
      <rPr>
        <sz val="10"/>
        <color rgb="FF000000"/>
        <rFont val="Arial"/>
        <family val="2"/>
        <scheme val="minor"/>
      </rPr>
      <t>https://web.archive.org/web/20230605162156/https://lopezobrador.org.mx/adan-augusto-lopez-hernandez/</t>
    </r>
    <r>
      <rPr>
        <sz val="10"/>
        <rFont val="Arial"/>
        <family val="2"/>
        <scheme val="minor"/>
      </rPr>
      <t xml:space="preserve"> </t>
    </r>
  </si>
  <si>
    <t>Initial maximum salary: MXN $1,341,420 (signed 27 November 2020, in force 1 January 2021)
Final maximum salary: MXN $2,068,596 (signed 28 November 2022, in force 1 January 2023)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</si>
  <si>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2023: Anexo 23.1.1. Límites Mínimos y Máximos de las Percepciones Ordinarias Netas Mensuales para los Servidores Públicos de la Administración Pública Federal (pesos)," https://www.diputados.gob.mx/LeyesBiblio/ref/pef_2023.htm </t>
  </si>
  <si>
    <r>
      <rPr>
        <sz val="10"/>
        <rFont val="Arial"/>
        <family val="2"/>
        <scheme val="minor"/>
      </rPr>
      <t xml:space="preserve">Gobierno de México (Internet Archive - 9 August 2020), "Secretaría de Gobernación: Olga Sánchez Cordero," </t>
    </r>
    <r>
      <rPr>
        <sz val="10"/>
        <color rgb="FF000000"/>
        <rFont val="Arial"/>
        <family val="2"/>
        <scheme val="minor"/>
      </rPr>
      <t>https://web.archive.org/web/20200809172808/https://www.gob.mx/segob/estructuras/secretaria-de-gobernacion</t>
    </r>
    <r>
      <rPr>
        <sz val="10"/>
        <rFont val="Arial"/>
        <family val="2"/>
        <scheme val="minor"/>
      </rPr>
      <t xml:space="preserve"> </t>
    </r>
  </si>
  <si>
    <t xml:space="preserve">Gobierno de México, "Secretaría de Gobernación: Toma posesión Olga Sánchez Cordero como secretaria de Gobernación," https://www.gob.mx/segob/prensa/toma-posesion-olga-sanchez-cordero-como-secretaria-de-gobernacion?idiom=es  
BBC, "Toma de protesta: quiénes integran el gabinete de AMLO, el presidente más votado de la historia de México," https://www.bbc.com/mundo/noticias-america-latina-46372431 
Gobierno de México (Internet Archive - 9 August 2020), "Secretaría de Gobernación: Olga Sánchez Cordero," https://web.archive.org/web/20200809172808/https://www.gob.mx/segob/estructuras/secretaria-de-gobernacion
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</si>
  <si>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r>
      <rPr>
        <sz val="10"/>
        <rFont val="Arial"/>
        <family val="2"/>
        <scheme val="minor"/>
      </rPr>
      <t xml:space="preserve">Gobierno de México (Internet Archive - 9 August 2020), "Secretaría de Gobernación: Olga Sánchez Cordero," </t>
    </r>
    <r>
      <rPr>
        <sz val="10"/>
        <rFont val="Arial"/>
        <family val="2"/>
        <scheme val="minor"/>
      </rPr>
      <t>https://web.archive.org/web/20200809172808/https://www.gob.mx/segob/estructuras/secretaria-de-gobernacion</t>
    </r>
  </si>
  <si>
    <r>
      <rPr>
        <sz val="10"/>
        <rFont val="Arial"/>
        <family val="2"/>
        <scheme val="minor"/>
      </rPr>
      <t xml:space="preserve">Senado de la República, "Senadora Olga María del Carmen Sánchez Cordero Dávila con Licencia," </t>
    </r>
    <r>
      <rPr>
        <sz val="10"/>
        <color rgb="FF000000"/>
        <rFont val="Arial"/>
        <family val="2"/>
        <scheme val="minor"/>
      </rPr>
      <t>https://www.senado.gob.mx/64/senador/1276</t>
    </r>
  </si>
  <si>
    <r>
      <rPr>
        <sz val="10"/>
        <rFont val="Arial"/>
        <family val="2"/>
        <scheme val="minor"/>
      </rPr>
      <t xml:space="preserve">Gobierno de México (Internet Archive - 9 August 2020), "Secretaría de Gobernación: Olga Sánchez Cordero," </t>
    </r>
    <r>
      <rPr>
        <sz val="10"/>
        <color rgb="FF000000"/>
        <rFont val="Arial"/>
        <family val="2"/>
        <scheme val="minor"/>
      </rPr>
      <t>https://web.archive.org/web/20200809172808/https://www.gob.mx/segob/estructuras/secretaria-de-gobernacion</t>
    </r>
  </si>
  <si>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t>
  </si>
  <si>
    <t>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t>
  </si>
  <si>
    <r>
      <rPr>
        <sz val="10"/>
        <rFont val="Arial"/>
        <family val="2"/>
        <scheme val="minor"/>
      </rPr>
      <t xml:space="preserve">Secretaría de Marina, "Que hacemos," </t>
    </r>
    <r>
      <rPr>
        <sz val="10"/>
        <color rgb="FF1155CC"/>
        <rFont val="Arial"/>
        <family val="2"/>
        <scheme val="minor"/>
      </rPr>
      <t>https://www.gob.mx/semar/que-hacemos</t>
    </r>
  </si>
  <si>
    <r>
      <rPr>
        <sz val="10"/>
        <rFont val="Arial"/>
        <family val="2"/>
        <scheme val="minor"/>
      </rPr>
      <t xml:space="preserve">Gobierno de México, “Universidad Naval: Manual de Organización de la Secretaría de Marina,” </t>
    </r>
    <r>
      <rPr>
        <sz val="10"/>
        <color rgb="FF1155CC"/>
        <rFont val="Arial"/>
        <family val="2"/>
        <scheme val="minor"/>
      </rPr>
      <t>https://www.gob.mx/universidadnaval/documentos/manual-de-organizacion-de-la-secretaria-de-marina</t>
    </r>
  </si>
  <si>
    <r>
      <rPr>
        <sz val="10"/>
        <rFont val="Arial"/>
        <family val="2"/>
        <scheme val="minor"/>
      </rPr>
      <t xml:space="preserve">Gobierno de México, "Secretaría de Marina: Directorio: Almirante José Rafael Ojeda Durán," </t>
    </r>
    <r>
      <rPr>
        <sz val="10"/>
        <color rgb="FF1155CC"/>
        <rFont val="Arial"/>
        <family val="2"/>
        <scheme val="minor"/>
      </rPr>
      <t>https://www.gob.mx/semar/estructuras/almirante-jose-rafael-ojeda-duran-183759</t>
    </r>
  </si>
  <si>
    <t>Gobierno de México, "Secretaría de Marina: Entrega–Recepción de la Secretaría de Marina y del Mando de Armas de la Armada de México: COMUNICADO DE PRENSA 188/18," https://www.gob.mx/semar/prensa/entrega-recepcion-de-la-secretaria-de-marina-y-del-mando-de-armas-de-la-armada-de-mexico?idiom=es  
Gobierno de México, "Secretaría de Marina: Directorio: Almirante José Rafael Ojeda Durán," https://www.gob.mx/semar/estructuras/almirante-jose-rafael-ojeda-duran-183759</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</si>
  <si>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</si>
  <si>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"Secretaría de Hacienda y Crédito Público: ¿Qué hacemos?," </t>
    </r>
    <r>
      <rPr>
        <sz val="10"/>
        <color rgb="FF1155CC"/>
        <rFont val="Arial"/>
        <family val="2"/>
        <scheme val="minor"/>
      </rPr>
      <t>https://www.gob.mx/shcp/que-hacemos</t>
    </r>
    <r>
      <rPr>
        <sz val="10"/>
        <rFont val="Arial"/>
        <family val="2"/>
        <scheme val="minor"/>
      </rPr>
      <t xml:space="preserve"> </t>
    </r>
  </si>
  <si>
    <r>
      <rPr>
        <sz val="10"/>
        <rFont val="Arial"/>
        <family val="2"/>
        <scheme val="minor"/>
      </rPr>
      <t xml:space="preserve">Cámara de Diputados, "Manual de Organización General de la Secretaría de Hacienda y Crédito Público," </t>
    </r>
    <r>
      <rPr>
        <sz val="10"/>
        <color rgb="FF1155CC"/>
        <rFont val="Arial"/>
        <family val="2"/>
        <scheme val="minor"/>
      </rPr>
      <t>http://www.diputados.gob.mx/LeyesBiblio/regla/n171.pdf</t>
    </r>
  </si>
  <si>
    <t>Gobierno de México, "Comunicado No. 044 Rogelio Ramírez de la O asume cargo como secretario de Hacienda y Crédito Público," https://www.gob.mx/shcp/prensa/comunicado-no-044-rogelio-ramirez-de-la-o-asume-cargo-como-secretario-de-hacienda-y-credito-publico
Gobierno de México, "Secretaría de Hacienda y Crédito Público: Rogelio Ramírez de la O,” https://www.gob.mx/shcp/estructuras/rogelio-ramirez-de-la-o</t>
  </si>
  <si>
    <r>
      <rPr>
        <sz val="10"/>
        <rFont val="Arial"/>
        <family val="2"/>
        <scheme val="minor"/>
      </rPr>
      <t xml:space="preserve">Gobierno de México, "Secretaría de Hacienda y Crédito Público: Rogelio Ramírez de la O,” </t>
    </r>
    <r>
      <rPr>
        <sz val="10"/>
        <color rgb="FF1155CC"/>
        <rFont val="Arial"/>
        <family val="2"/>
        <scheme val="minor"/>
      </rPr>
      <t>https://www.gob.mx/shcp/estructuras/rogelio-ramirez-de-la-o</t>
    </r>
    <r>
      <rPr>
        <sz val="10"/>
        <rFont val="Arial"/>
        <family val="2"/>
        <scheme val="minor"/>
      </rPr>
      <t>"</t>
    </r>
  </si>
  <si>
    <t xml:space="preserve">Initial maximum salary: MXN $1,341,420 (signed 27 November 2020, in force 1 January 2021)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 </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</si>
  <si>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</si>
  <si>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"Secretaría de Hacienda y Crédito Público: Directorio: Arturo Herrera Gutiérrez," </t>
    </r>
    <r>
      <rPr>
        <sz val="10"/>
        <color rgb="FF1155CC"/>
        <rFont val="Arial"/>
        <family val="2"/>
        <scheme val="minor"/>
      </rPr>
      <t>https://web.archive.org/web/20210522064303/https://www.gob.mx/shcp/estructuras/arturo-herrera-gutierrez</t>
    </r>
  </si>
  <si>
    <t xml:space="preserve">El Economista, "Diputados ratifican a Arturo Herrera como secretario de Hacienda," https://www.eleconomista.com.mx/politica/Diputados-ratifican-a-Arturo-Herrera-como-secretario-de-Hacienda-20190718-0110.html 
Forbes, "Arturo Herrera se despide como secretario de Hacienda," https://www.forbes.com.mx/arturo-herrera-se-despide-como-secretario-de-hacienda/ </t>
  </si>
  <si>
    <t xml:space="preserve">Cámara de Diputados, "Presupuesto de Egresos de la Federación para el Ejercicio Fiscal 2019: Anexo 23.1.1. Límites de Percepción Ordinaria Total en la Administración Pública Federal (Netos Mensuales) (pesos)," http://www.diputados.gob.mx/LeyesBiblio/abro/pef_2019.htm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 </t>
  </si>
  <si>
    <t>BBC News Mundo, "Toma de protesta: quiénes integran el gabinete de AMLO, el presidente más votado de la historia de México," https://www.bbc.com/mundo/noticias-america-latina-46372431 
AMLO, "Dr. Carlos Manuel Urzúa Macías," https://lopezobrador.org.mx/carlos-manuel-urzua-macias/</t>
  </si>
  <si>
    <t>Gobierno de México, "Secretario de Hacienda y Crédito Público: Ratifica Cámara de Diputados al Dr. Urzúa Macías como titular de la SHCP," https://www.gob.mx/cms/uploads/attachment/file/421007/SHCP_Comunicado_006_181213.pdf 
New York Times, "Mexico’s Finance Minister Resigns, Rebuking the President’s Policies," https://www.nytimes.com/2019/07/09/world/americas/mexico-minster-urzua.html 
Gobierno de México, "Secretario de Hacienda y Crédito Público: Arturo Herrera Gutiérrez asume el cargo como Secretario de Hacienda y Crédito Público," https://www.gob.mx/cms/uploads/attachment/file/475082/Comunicado_Hacienda_068.pdf</t>
  </si>
  <si>
    <r>
      <rPr>
        <sz val="10"/>
        <color rgb="FF000000"/>
        <rFont val="Arial"/>
        <family val="2"/>
        <scheme val="minor"/>
      </rPr>
      <t xml:space="preserve">AMLO, "Dr. Carlos Manuel Urzúa Macías," </t>
    </r>
    <r>
      <rPr>
        <sz val="10"/>
        <color rgb="FF000000"/>
        <rFont val="Arial"/>
        <family val="2"/>
        <scheme val="minor"/>
      </rPr>
      <t>https://lopezobrador.org.mx/carlos-manuel-urzua-macias/</t>
    </r>
  </si>
  <si>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2019: Anexo 23.1.1. Límites de Percepción Ordinaria Total en la Administración Pública Federal (Netos Mensuales) (pesos)," http://www.diputados.gob.mx/LeyesBiblio/abro/pef_2019.htm</t>
  </si>
  <si>
    <r>
      <rPr>
        <sz val="10"/>
        <color rgb="FF000000"/>
        <rFont val="Arial"/>
        <family val="2"/>
        <scheme val="minor"/>
      </rPr>
      <t xml:space="preserve">Secretaría de Bienestar Website, "Que hacemos," </t>
    </r>
    <r>
      <rPr>
        <sz val="10"/>
        <color rgb="FF1155CC"/>
        <rFont val="Arial"/>
        <family val="2"/>
        <scheme val="minor"/>
      </rPr>
      <t>https://www.gob.mx/bienestar/que-hacemos</t>
    </r>
    <r>
      <rPr>
        <sz val="10"/>
        <color rgb="FF1155CC"/>
        <rFont val="Arial"/>
        <family val="2"/>
        <scheme val="minor"/>
      </rPr>
      <t xml:space="preserve"> </t>
    </r>
  </si>
  <si>
    <r>
      <rPr>
        <sz val="10"/>
        <color rgb="FF000000"/>
        <rFont val="Arial"/>
        <family val="2"/>
        <scheme val="minor"/>
      </rPr>
      <t xml:space="preserve">Cámara de Diputados, "Manual de Organización General de la Secretaría de Desarrollo Social," </t>
    </r>
    <r>
      <rPr>
        <sz val="10"/>
        <color rgb="FF000000"/>
        <rFont val="Arial"/>
        <family val="2"/>
        <scheme val="minor"/>
      </rPr>
      <t>http://www.diputados.gob.mx/LeyesBiblio/regla/n176.pdf</t>
    </r>
    <r>
      <rPr>
        <sz val="10"/>
        <color rgb="FF000000"/>
        <rFont val="Arial"/>
        <family val="2"/>
        <scheme val="minor"/>
      </rPr>
      <t xml:space="preserve"> </t>
    </r>
  </si>
  <si>
    <r>
      <rPr>
        <sz val="10"/>
        <color rgb="FF000000"/>
        <rFont val="Arial"/>
        <family val="2"/>
        <scheme val="minor"/>
      </rPr>
      <t xml:space="preserve">Cámara de Diputados, "Manual de Organización General de la Secretaría de Desarrollo Social," </t>
    </r>
    <r>
      <rPr>
        <sz val="10"/>
        <color rgb="FF000000"/>
        <rFont val="Arial"/>
        <family val="2"/>
        <scheme val="minor"/>
      </rPr>
      <t>http://www.diputados.gob.mx/LeyesBiblio/regla/n176.pdf</t>
    </r>
  </si>
  <si>
    <t>Diario Oficial de la Federación, "DOF: 30/11/2018 - DECRETO por el que se reforman, adicionan y derogan diversas disposiciones de la Ley Orgánica de la Administración Pública Federal," https://www.dof.gob.mx/nota_detalle.php?codigo=5545331&amp;fecha=30/11/2018</t>
  </si>
  <si>
    <t>Gobierno de México: Secretaría de Bienestar, “Contraloría Social,” https://www.gob.mx/bienestar/acciones-y-programas/contraloria-social-45318
Gobierno de México: Secretaría de Bienestar, “Convocatoria 2021,” https://www.gob.mx/cms/uploads/attachment/file/672826/Convocatoria_CS_PABNNHMT_2021.pdf
Plataforma Nacional de Transparencia, “Mecanismos de participación ciudadana,” https://tinyurl.com/24zlqxj6</t>
  </si>
  <si>
    <r>
      <rPr>
        <sz val="10"/>
        <rFont val="Arial"/>
        <family val="2"/>
        <scheme val="minor"/>
      </rPr>
      <t xml:space="preserve">Gobierno de México, "Ariadna Montiel Reyes," </t>
    </r>
    <r>
      <rPr>
        <sz val="10"/>
        <color rgb="FF1155CC"/>
        <rFont val="Arial"/>
        <family val="2"/>
        <scheme val="minor"/>
      </rPr>
      <t xml:space="preserve">https://presidente.gob.mx/ariadna-montiel-reyes/
</t>
    </r>
    <r>
      <rPr>
        <sz val="10"/>
        <rFont val="Arial"/>
        <family val="2"/>
        <scheme val="minor"/>
      </rPr>
      <t xml:space="preserve">Gobierno de México, "Secretaría de Bienestar: Ariadna Montiel Reyes," </t>
    </r>
    <r>
      <rPr>
        <sz val="10"/>
        <color rgb="FF1155CC"/>
        <rFont val="Arial"/>
        <family val="2"/>
        <scheme val="minor"/>
      </rPr>
      <t>https://www.gob.mx/bienestar/estructuras/ariadna-montiel-reyes</t>
    </r>
  </si>
  <si>
    <r>
      <rPr>
        <sz val="10"/>
        <rFont val="Arial"/>
        <family val="2"/>
        <scheme val="minor"/>
      </rPr>
      <t xml:space="preserve">Gobierno de México, "Presidencia de la República: Presidente de la República realiza nuevos nombramientos," </t>
    </r>
    <r>
      <rPr>
        <sz val="10"/>
        <color rgb="FF000000"/>
        <rFont val="Arial"/>
        <family val="2"/>
        <scheme val="minor"/>
      </rPr>
      <t>https://www.gob.mx/presidencia/prensa/presidente-de-la-republica-realiza-nuevos-nombramientos-292176</t>
    </r>
  </si>
  <si>
    <r>
      <rPr>
        <sz val="10"/>
        <color rgb="FF000000"/>
        <rFont val="Arial"/>
        <family val="2"/>
        <scheme val="minor"/>
      </rPr>
      <t xml:space="preserve">Gobierno de México, "Secretaría de Bienestar: Ariadna Montiel Reyes," </t>
    </r>
    <r>
      <rPr>
        <sz val="10"/>
        <color rgb="FF000000"/>
        <rFont val="Arial"/>
        <family val="2"/>
        <scheme val="minor"/>
      </rPr>
      <t>https://www.gob.mx/bienestar/estructuras/ariadna-montiel-reyes</t>
    </r>
  </si>
  <si>
    <r>
      <rPr>
        <sz val="10"/>
        <rFont val="Arial"/>
        <family val="2"/>
        <scheme val="minor"/>
      </rPr>
      <t xml:space="preserve">Sistema de Información Legislativa, “Perfil de legislador,” </t>
    </r>
    <r>
      <rPr>
        <sz val="10"/>
        <color rgb="FF1155CC"/>
        <rFont val="Arial"/>
        <family val="2"/>
        <scheme val="minor"/>
      </rPr>
      <t>http://sil.gobernacion.gob.mx/Librerias/pp_PerfilLegislador.php?Referencia=9219169</t>
    </r>
  </si>
  <si>
    <t xml:space="preserve">Initial maximum salary: MXN $1,979,532 (signed 26 November 2021, in force 1 January 2022)
Current maximum salary: MXN $2,192,712 (signed 22 November 2023, in force 1 January 2024)
The maximum annual salary is calculated from ministers’ (Secretarios/as del Estado) maximum monthly salary specified in the annual budget law. Salary figures for ministers are pre-tax.
More specific salary data, updated biweekly, are available for some government officials here: https://nominatransparente.rhnet.gob.mx/nomina-APF. </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</si>
  <si>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</si>
  <si>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"Secretaría de Bienestar: Javier May Rodríguez," </t>
    </r>
    <r>
      <rPr>
        <sz val="10"/>
        <color rgb="FF1155CC"/>
        <rFont val="Arial"/>
        <family val="2"/>
        <scheme val="minor"/>
      </rPr>
      <t>https://web.archive.org/web/20210424034345/https://www.gob.mx/bienestar/estructuras/javier-may-rodriguez</t>
    </r>
  </si>
  <si>
    <t xml:space="preserve">El País, De la Secretaría de Bienestar al Tren Maya: los últimos cambios en el Gabinete de López Obrador," https://elpais.com/mexico/2022-01-12/de-la-secretaria-de-bienestar-al-tren-maya-los-ultimos-cambios-en-el-gabinete-de-lopez-obrador.html
Gobierno de México, "Presidencia de la República: Presidente de la República realiza nuevos nombramientos," https://www.gob.mx/presidencia/prensa/presidente-de-la-republica-realiza-nuevos-nombramientos-292176
Gobierno de México, "Secretaría de Bienestar: Rinde protesta Javier May como secretario de Bienestar," https://www.gob.mx/bienestar/prensa/rinde-protesta-javier-may-como-secretario-de-bienestar?idiom=es </t>
  </si>
  <si>
    <r>
      <rPr>
        <sz val="10"/>
        <rFont val="Arial"/>
        <family val="2"/>
        <scheme val="minor"/>
      </rPr>
      <t xml:space="preserve">Senado de la República, "Senador Javier May Rodríguez con Licencia," </t>
    </r>
    <r>
      <rPr>
        <sz val="10"/>
        <color rgb="FF1155CC"/>
        <rFont val="Arial"/>
        <family val="2"/>
        <scheme val="minor"/>
      </rPr>
      <t>https://www.senado.gob.mx/64/senador/1193</t>
    </r>
    <r>
      <rPr>
        <sz val="10"/>
        <rFont val="Arial"/>
        <family val="2"/>
        <scheme val="minor"/>
      </rPr>
      <t xml:space="preserve"> </t>
    </r>
  </si>
  <si>
    <t xml:space="preserve">Initial maximum salary: MXN $1,341,420 (signed 10 December 2019, in force 1 January 2020)
Final maximum salary: MXN $1,979,532 (signed 26 November 2021, in force 1 January 2022)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 </t>
  </si>
  <si>
    <t xml:space="preserve">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</si>
  <si>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r>
      <rPr>
        <sz val="10"/>
        <color rgb="FF000000"/>
        <rFont val="Arial"/>
        <family val="2"/>
        <scheme val="minor"/>
      </rPr>
      <t xml:space="preserve">Gobierno de México, "María Luisa Albores González," </t>
    </r>
    <r>
      <rPr>
        <sz val="10"/>
        <color rgb="FF1155CC"/>
        <rFont val="Arial"/>
        <family val="2"/>
        <scheme val="minor"/>
      </rPr>
      <t>https://presidente.gob.mx/maria-luisa-albores-gonzalez/</t>
    </r>
  </si>
  <si>
    <t xml:space="preserve">BBC, "Toma de protesta: quiénes integran el gabinete de AMLO, el presidente más votado de la historia de México," https://www.bbc.com/mundo/noticias-america-latina-46372431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</si>
  <si>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r>
      <rPr>
        <sz val="10"/>
        <rFont val="Arial"/>
        <family val="2"/>
        <scheme val="minor"/>
      </rPr>
      <t xml:space="preserve">AMLO, "María Luisa Albores González," </t>
    </r>
    <r>
      <rPr>
        <sz val="10"/>
        <color rgb="FF000000"/>
        <rFont val="Arial"/>
        <family val="2"/>
        <scheme val="minor"/>
      </rPr>
      <t>https://lopezobrador.org.mx/maria-luisa-albores-gonzalez/</t>
    </r>
  </si>
  <si>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</si>
  <si>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r>
      <rPr>
        <sz val="10"/>
        <rFont val="Arial"/>
        <family val="2"/>
        <scheme val="minor"/>
      </rPr>
      <t xml:space="preserve">Gobierno de México, "Secretaría de Medio Ambiente y Recursos Naturales: ¿Qué hacemos?," </t>
    </r>
    <r>
      <rPr>
        <sz val="10"/>
        <color rgb="FF1155CC"/>
        <rFont val="Arial"/>
        <family val="2"/>
        <scheme val="minor"/>
      </rPr>
      <t>https://www.gob.mx/semarnat/que-hacemos</t>
    </r>
  </si>
  <si>
    <r>
      <rPr>
        <sz val="10"/>
        <rFont val="Arial"/>
        <family val="2"/>
        <scheme val="minor"/>
      </rPr>
      <t xml:space="preserve">Gobierno de México, "Secretaría de Medio Ambiente y Recursos Naturales: Manual de Organización y Procedimientos," </t>
    </r>
    <r>
      <rPr>
        <sz val="10"/>
        <color rgb="FF1155CC"/>
        <rFont val="Arial"/>
        <family val="2"/>
        <scheme val="minor"/>
      </rPr>
      <t>https://www.gob.mx/semarnat/documentos/manual-de-organizacion-y-procedimientos</t>
    </r>
  </si>
  <si>
    <r>
      <rPr>
        <sz val="10"/>
        <rFont val="Arial"/>
        <family val="2"/>
        <scheme val="minor"/>
      </rPr>
      <t xml:space="preserve">Gobierno de México, "Manual de Organización General de la Secretaría de Medio Ambiente y Recursos Naturales," </t>
    </r>
    <r>
      <rPr>
        <sz val="10"/>
        <color rgb="FF000000"/>
        <rFont val="Arial"/>
        <family val="2"/>
        <scheme val="minor"/>
      </rPr>
      <t>https://www.gob.mx/cms/uploads/attachment/file/419518/Manual_de_Organizacion_General_de_la_Semarnat.pdf</t>
    </r>
  </si>
  <si>
    <r>
      <rPr>
        <sz val="10"/>
        <rFont val="Arial"/>
        <family val="2"/>
        <scheme val="minor"/>
      </rPr>
      <t xml:space="preserve">Gobierno de México, "María Luisa Albores González," </t>
    </r>
    <r>
      <rPr>
        <sz val="10"/>
        <color rgb="FF1155CC"/>
        <rFont val="Arial"/>
        <family val="2"/>
        <scheme val="minor"/>
      </rPr>
      <t>https://presidente.gob.mx/maria-luisa-albores-gonzalez/</t>
    </r>
  </si>
  <si>
    <t>AMLO, "Presidente nombra secretaria de Medio Ambiente a María Luisa Albores y de Bienestar a Javier May," https://lopezobrador.org.mx/2020/09/02/presidente-nombra-secretaria-de-medio-ambiente-a-maria-luisa-albores-y-de-bienestar-a-javier-may/
Gobierno de México, "María Luisa Albores González," https://presidente.gob.mx/maria-luisa-albores-gonzalez/</t>
  </si>
  <si>
    <t xml:space="preserve">Initial maximum salary: MXN $1,341,420 (signed 10 December 2019, in force 1 January 2020)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 </t>
  </si>
  <si>
    <t xml:space="preserve">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</si>
  <si>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t>AMLO, "Presidente nombra secretaria de Medio Ambiente a María Luisa Albores y de Bienestar a Javier May," https://lopezobrador.org.mx/2020/09/02/presidente-nombra-secretaria-de-medio-ambiente-a-maria-luisa-albores-y-de-bienestar-a-javier-may/
Gobierno de México, "Secretaria de Medio Ambiente y Recursos Naturales: La política ambiental debe ser por la vida: Víctor Manuel Toledo Manzur," https://www.gob.mx/semarnat/prensa/la-politica-ambiental-debe-ser-por-la-vida-victor-manuel-toledo-manzur?state=published</t>
  </si>
  <si>
    <t xml:space="preserve">El País, "López Obrador opta por un académico militante para relevar a la ministra que dimitió por retrasar un vuelo," https://elpais.com/internacional/2019/05/27/mexico/1558970742_416172.html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</si>
  <si>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r>
      <rPr>
        <sz val="10"/>
        <rFont val="Arial"/>
        <family val="2"/>
        <scheme val="minor"/>
      </rPr>
      <t xml:space="preserve">AMPCN (Internet Archive - 29 January 2020), "Víctor M. Toledo Manzur," </t>
    </r>
    <r>
      <rPr>
        <sz val="10"/>
        <color rgb="FF1155CC"/>
        <rFont val="Arial"/>
        <family val="2"/>
        <scheme val="minor"/>
      </rPr>
      <t>https://web.archive.org/web/20200129105719/http://www.ampcn.mx/convencion2014/semblanza-victor-toledo</t>
    </r>
  </si>
  <si>
    <t xml:space="preserve">El País, "López Obrador opta por un académico militante para relevar a la ministra que dimitió por retrasar un vuelo," https://elpais.com/internacional/2019/05/27/mexico/1558970742_416172.html 
Gobierno de México, "Secretaria de Medio Ambiente y Recursos Naturales: La política ambiental debe ser por la vida: Víctor Manuel Toledo Manzur," https://www.gob.mx/semarnat/prensa/la-politica-ambiental-debe-ser-por-la-vida-victor-manuel-toledo-manzur?state=published </t>
  </si>
  <si>
    <t>Cámara de Diputados, "Presupuesto de Egresos de la Federación para el Ejercicio Fiscal 2019: Anexo 23.1.1. Límites de Percepción Ordinaria Total en la Administración Pública Federal (Netos Mensuales) (pesos)," http://www.diputados.gob.mx/LeyesBiblio/abro/pef_2019.htm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</si>
  <si>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r>
      <rPr>
        <sz val="10"/>
        <rFont val="Arial"/>
        <family val="2"/>
        <scheme val="minor"/>
      </rPr>
      <t xml:space="preserve">Gobierno de México, "Secretaría de Medio Ambiente y Recursos: Prensa, Mensaje de apertura a la comunidad CONANP," </t>
    </r>
    <r>
      <rPr>
        <sz val="10"/>
        <color rgb="FF1155CC"/>
        <rFont val="Arial"/>
        <family val="2"/>
        <scheme val="minor"/>
      </rPr>
      <t>https://www.gob.mx/semarnat/prensa/mensaje-de-apertura-a-la-comunidad-conanp</t>
    </r>
  </si>
  <si>
    <t>Navarrete Vela, Juan Pablo. 2022. "El primer gabinete de amlo, Conformación y reacomodos: 2018-2021." In &lt;i&gt;Élites Gobernantes en el México del Siglo XXI: Un Estudio Introductorio&lt;/i&gt;, eds. Ernesto Casas Cárdenas and Oniel Francisco Díaz Jiménez. Victoria, Tamaulipas: Universidad Autónoma de Tamaulipas. https://tinyurl.com/mvcyzjj7 (Accessed 22 September 2024).
AMLO, "Gabinete AMLO para Presidencia 2018-2024," https://lopezobrador.org.mx/gabinete/ 
Reuters, "Mexico environment minister quits, second top official to exit this week," https://www.reuters.com/article/us-mexico-politics/mexico-environment-minister-quits-second-top-official-to-exit-this-week-idUSKCN1SV0QJ</t>
  </si>
  <si>
    <r>
      <rPr>
        <sz val="10"/>
        <color rgb="FF000000"/>
        <rFont val="Arial"/>
        <family val="2"/>
        <scheme val="minor"/>
      </rPr>
      <t xml:space="preserve">Centro Urbano, "¿Quién es Josefa González Ortíz, futura titular de la Semarnat?," </t>
    </r>
    <r>
      <rPr>
        <sz val="10"/>
        <color rgb="FF1155CC"/>
        <rFont val="Arial"/>
        <family val="2"/>
        <scheme val="minor"/>
      </rPr>
      <t>https://centrourbano.com/2018/07/25/quien-josefa-gonzalez-ortiz-futura-Secretaría-la-semarnat/</t>
    </r>
  </si>
  <si>
    <r>
      <rPr>
        <sz val="10"/>
        <rFont val="Arial"/>
        <family val="2"/>
        <scheme val="minor"/>
      </rPr>
      <t xml:space="preserve">Gobierno de México, "Secretaría de Energía: ¿Qué hacemos?," </t>
    </r>
    <r>
      <rPr>
        <sz val="10"/>
        <color rgb="FF1155CC"/>
        <rFont val="Arial"/>
        <family val="2"/>
        <scheme val="minor"/>
      </rPr>
      <t>https://www.gob.mx/sener/que-hacemos</t>
    </r>
  </si>
  <si>
    <r>
      <rPr>
        <sz val="10"/>
        <color rgb="FF000000"/>
        <rFont val="Arial"/>
        <family val="2"/>
        <scheme val="minor"/>
      </rPr>
      <t>https://www.gob.mx/sener</t>
    </r>
    <r>
      <rPr>
        <sz val="10"/>
        <color rgb="FF000000"/>
        <rFont val="Arial"/>
        <family val="2"/>
        <scheme val="minor"/>
      </rPr>
      <t xml:space="preserve"> </t>
    </r>
  </si>
  <si>
    <t xml:space="preserve">[1] Gobierno de México, "Secretaría de Energía: ¿Qué hacemos?, "https://www.gob.mx/sener/que-hacemos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</si>
  <si>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t xml:space="preserve">[1] Gobierno de México, "Secretaría de Energía: ¿Qué hacemos?," 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</si>
  <si>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r>
      <rPr>
        <sz val="10"/>
        <rFont val="Arial"/>
        <family val="2"/>
        <scheme val="minor"/>
      </rPr>
      <t xml:space="preserve">Gobierno de México, "Secretaria de Energía: Presidente López Obrador designa a Miguel Ángel Maciel secretario de Energía," </t>
    </r>
    <r>
      <rPr>
        <sz val="10"/>
        <color rgb="FF1155CC"/>
        <rFont val="Arial"/>
        <family val="2"/>
        <scheme val="minor"/>
      </rPr>
      <t>https://www.gob.mx/sener/es/articulos/presidente-nombra-secretario-de-energia-a-miguel-angel-maciel-torres?idiom=es</t>
    </r>
  </si>
  <si>
    <t>[1] Gobierno de México, "Secretaria de Energía: Presidente López Obrador designa a Miguel Ángel Maciel secretario de Energía," https://www.gob.mx/sener/es/articulos/presidente-nombra-secretario-de-energia-a-miguel-angel-maciel-torres?idiom=es
[2] Gobierno de México, "Mtro. Miguel Ángel Maciel Torres," https://www.gob.mx/sener/estructuras/ing-miguel-angel-maciel</t>
  </si>
  <si>
    <t xml:space="preserve">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</si>
  <si>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color rgb="FF000000"/>
        <rFont val="Arial"/>
        <family val="2"/>
        <scheme val="minor"/>
      </rPr>
      <t xml:space="preserve">Gobierno de México, "Secretaria de Energía: Ing. Norma Rocío Nahle García," </t>
    </r>
    <r>
      <rPr>
        <sz val="10"/>
        <color rgb="FF000000"/>
        <rFont val="Arial"/>
        <family val="2"/>
        <scheme val="minor"/>
      </rPr>
      <t>https://www.gob.mx/sener/estructuras/rocio-nahle</t>
    </r>
  </si>
  <si>
    <t>Gobierno de México, "Secretaria de Energía: Ing. Norma Rocío Nahle García," https://www.gob.mx/sener/estructuras/rocio-nahle 
Gobierno de México, "Secretaria de Energía: Presidente López Obrador designa a Miguel Ángel Maciel secretario de Energía," https://www.gob.mx/sener/es/articulos/presidente-nombra-secretario-de-energia-a-miguel-angel-maciel-torres?idiom=es</t>
  </si>
  <si>
    <r>
      <rPr>
        <sz val="10"/>
        <color rgb="FF000000"/>
        <rFont val="Arial"/>
        <family val="2"/>
        <scheme val="minor"/>
      </rPr>
      <t xml:space="preserve">Gobierno de México, "Secretaria de Energía: Ing. Norma Rocío Nahle García," </t>
    </r>
    <r>
      <rPr>
        <sz val="10"/>
        <color rgb="FF000000"/>
        <rFont val="Arial"/>
        <family val="2"/>
        <scheme val="minor"/>
      </rPr>
      <t>https://www.gob.mx/sener/estructuras/rocio-nahle</t>
    </r>
    <r>
      <rPr>
        <sz val="10"/>
        <color rgb="FF000000"/>
        <rFont val="Arial"/>
        <family val="2"/>
        <scheme val="minor"/>
      </rPr>
      <t xml:space="preserve"> </t>
    </r>
  </si>
  <si>
    <r>
      <rPr>
        <sz val="10"/>
        <color rgb="FF000000"/>
        <rFont val="Arial"/>
        <family val="2"/>
        <scheme val="minor"/>
      </rPr>
      <t>Gobierno de México, "Secretaria de Energía: Ing. Norma Rocío Nahle García,"</t>
    </r>
    <r>
      <rPr>
        <sz val="10"/>
        <color rgb="FF000000"/>
        <rFont val="Arial"/>
        <family val="2"/>
        <scheme val="minor"/>
      </rPr>
      <t xml:space="preserve"> </t>
    </r>
    <r>
      <rPr>
        <sz val="10"/>
        <color rgb="FF000000"/>
        <rFont val="Arial"/>
        <family val="2"/>
        <scheme val="minor"/>
      </rPr>
      <t>https://www.gob.mx/sener/estructuras/rocio-nahle</t>
    </r>
  </si>
  <si>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t>
  </si>
  <si>
    <r>
      <rPr>
        <sz val="10"/>
        <rFont val="Arial"/>
        <family val="2"/>
        <scheme val="minor"/>
      </rPr>
      <t xml:space="preserve">Gobierno de México, "Secretaría de Economía: Que hacemos," </t>
    </r>
    <r>
      <rPr>
        <sz val="10"/>
        <color rgb="FF000000"/>
        <rFont val="Arial"/>
        <family val="2"/>
        <scheme val="minor"/>
      </rPr>
      <t>https://www.gob.mx/se/que-hacemos</t>
    </r>
    <r>
      <rPr>
        <sz val="10"/>
        <rFont val="Arial"/>
        <family val="2"/>
        <scheme val="minor"/>
      </rPr>
      <t xml:space="preserve"> </t>
    </r>
  </si>
  <si>
    <r>
      <rPr>
        <sz val="10"/>
        <rFont val="Arial"/>
        <family val="2"/>
        <scheme val="minor"/>
      </rPr>
      <t xml:space="preserve">Diario Oficial de la Federación, "Manual de Organización General de la Secretaría de Economía," </t>
    </r>
    <r>
      <rPr>
        <sz val="10"/>
        <color rgb="FF1155CC"/>
        <rFont val="Arial"/>
        <family val="2"/>
        <scheme val="minor"/>
      </rPr>
      <t>https://www.dof.gob.mx/nota_detalle.php?codigo=5606067&amp;fecha=27%2F11%2F2020</t>
    </r>
  </si>
  <si>
    <r>
      <rPr>
        <sz val="10"/>
        <rFont val="Arial"/>
        <family val="2"/>
        <scheme val="minor"/>
      </rPr>
      <t xml:space="preserve">Cámara de Diputados, "Manual de Organización General de la Secretaría de Economía," </t>
    </r>
    <r>
      <rPr>
        <sz val="10"/>
        <color rgb="FF000000"/>
        <rFont val="Arial"/>
        <family val="2"/>
        <scheme val="minor"/>
      </rPr>
      <t>http://www.diputados.gob.mx/LeyesBiblio/regla/n194.pdf</t>
    </r>
  </si>
  <si>
    <t xml:space="preserve">Gobierno de México, "Secretaría de Economía: Raquel Buenrostro Sanchez," https://www.gob.mx/se/estructuras/raquel-buenrostro-sanchez
Gobierno de México, "Presidente de la República designa a Raquel Buenrostro nueva secretaria de Economía,"  https://www.gob.mx/presidencia/prensa/presidente-de-la-republica-designa-a-raquel-buenrostro-nueva-secretaria-de-economia </t>
  </si>
  <si>
    <r>
      <rPr>
        <sz val="10"/>
        <rFont val="Arial"/>
        <family val="2"/>
        <scheme val="minor"/>
      </rPr>
      <t xml:space="preserve">Gobierno de México, "Secretaría de Economía: Raquel Buenrostro Sanchez," </t>
    </r>
    <r>
      <rPr>
        <sz val="10"/>
        <color rgb="FF000000"/>
        <rFont val="Arial"/>
        <family val="2"/>
        <scheme val="minor"/>
      </rPr>
      <t>https://www.gob.mx/se/estructuras/raquel-buenrostro-sanchez</t>
    </r>
  </si>
  <si>
    <r>
      <rPr>
        <sz val="10"/>
        <rFont val="Arial"/>
        <family val="2"/>
        <scheme val="minor"/>
      </rPr>
      <t xml:space="preserve">Gobierno de México, "Secretaría de Economía: Raquel Buenrostro Sanchez," </t>
    </r>
    <r>
      <rPr>
        <sz val="10"/>
        <rFont val="Arial"/>
        <family val="2"/>
        <scheme val="minor"/>
      </rPr>
      <t>https://www.gob.mx/se/estructuras/raquel-buenrostro-sanchez</t>
    </r>
    <r>
      <rPr>
        <sz val="10"/>
        <rFont val="Arial"/>
        <family val="2"/>
        <scheme val="minor"/>
      </rPr>
      <t xml:space="preserve"> </t>
    </r>
  </si>
  <si>
    <t>Initial maximum salary: MXN $1,979,532 (signed 26 November 2021, in force 1 January 2022)
Current maximum salary: MXN $2,192,712 (signed 22 November 2023, in force 1 January 2024)
The maximum annual salary is calculated from ministers' (Secretarios/as del Estado) maximum monthly salary specified in the annual budget law. Salary figures are reported as pre-tax.
More specific salary data, updated biweekly, are available for some government officials here: https://nominatransparente.rhnet.gob.mx/nomina-APF.</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</si>
  <si>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</si>
  <si>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(Internet Archive - 6 October 2022), “Secretaría de Economía: Tatiana Clouthier Carillo,”
</t>
    </r>
    <r>
      <rPr>
        <sz val="10"/>
        <color rgb="FF1155CC"/>
        <rFont val="Arial"/>
        <family val="2"/>
        <scheme val="minor"/>
      </rPr>
      <t>https://web.archive.org/web/20221006173920/https://www.gob.mx/se/estructuras/tatiana-clouthier-carrillo</t>
    </r>
  </si>
  <si>
    <t>Gobierno de México (Internet Archive - 6 October 2022), “Secretaría de Economía: Tatiana Clouthier Carillo,”
https://web.archive.org/web/20221006173920/https://www.gob.mx/se/estructuras/tatiana-clouthier-carrillo
Gobierno de México, "Tatiana Clouthier Carrillo toma posesión como secretaria de Economía," https://www.gob.mx/se/prensa/tatiana-clouthier-carrillo-toma-posesion-como-secretaria-de-economia-260639?idiom=es</t>
  </si>
  <si>
    <r>
      <rPr>
        <sz val="10"/>
        <rFont val="Arial"/>
        <family val="2"/>
        <scheme val="minor"/>
      </rPr>
      <t xml:space="preserve">Gobierno de México, "Tatiana Clouthier Carrillo toma posesión como secretaria de Economía," </t>
    </r>
    <r>
      <rPr>
        <sz val="10"/>
        <color rgb="FF000000"/>
        <rFont val="Arial"/>
        <family val="2"/>
        <scheme val="minor"/>
      </rPr>
      <t>https://www.gob.mx/se/prensa/tatiana-clouthier-carrillo-toma-posesion-como-secretaria-de-economia-260639?idiom=es</t>
    </r>
    <r>
      <rPr>
        <sz val="10"/>
        <rFont val="Arial"/>
        <family val="2"/>
        <scheme val="minor"/>
      </rPr>
      <t xml:space="preserve"> </t>
    </r>
  </si>
  <si>
    <r>
      <rPr>
        <sz val="10"/>
        <rFont val="Arial"/>
        <family val="2"/>
        <scheme val="minor"/>
      </rPr>
      <t xml:space="preserve">Sistema de Información Legislativa, "Perfil del legislador Clouthier Carrillo, Tatiana," </t>
    </r>
    <r>
      <rPr>
        <sz val="10"/>
        <rFont val="Arial"/>
        <family val="2"/>
        <scheme val="minor"/>
      </rPr>
      <t>http://sil.gobernacion.gob.mx/Librerias/pp_PerfilLegislador.php?Referencia=9222480</t>
    </r>
  </si>
  <si>
    <t>Initial maximum salary: MXN $1,341,420 (signed 27 November 2020, in force 1 January 2021)
Final maximum salary: MXN $1,979,532 (signed 26 November 2021, in force 1 January 2022)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</si>
  <si>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</si>
  <si>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r>
      <rPr>
        <sz val="10"/>
        <rFont val="Arial"/>
        <family val="2"/>
        <scheme val="minor"/>
      </rPr>
      <t xml:space="preserve">Gobierno de México (Internet Archive - 7 December 2020), "Secretaría de Economía: Dra. Graciela Márquez Colin," </t>
    </r>
    <r>
      <rPr>
        <sz val="10"/>
        <color rgb="FF1155CC"/>
        <rFont val="Arial"/>
        <family val="2"/>
        <scheme val="minor"/>
      </rPr>
      <t>https://web.archive.org/web/20201207174420/https://www.gob.mx/se/estructuras/dra-graciela-marquez-colin</t>
    </r>
    <r>
      <rPr>
        <sz val="10"/>
        <rFont val="Arial"/>
        <family val="2"/>
        <scheme val="minor"/>
      </rPr>
      <t xml:space="preserve"> </t>
    </r>
  </si>
  <si>
    <t xml:space="preserve">Gobierno de México (Internet Archive - 7 December 2020), "Secretaría de Economía: Dra. Graciela Márquez Colin," https://web.archive.org/web/20201207174420/https://www.gob.mx/se/estructuras/dra-graciela-marquez-colin 
SNIEG, "Integrantes de la Junta de Gobierno: Graciela Márquez Colín," https://www.snieg.mx/snieg-unidad-central-coordinadora-junta-de-gobierno-integrantes/ </t>
  </si>
  <si>
    <r>
      <rPr>
        <sz val="10"/>
        <rFont val="Arial"/>
        <family val="2"/>
        <scheme val="minor"/>
      </rPr>
      <t xml:space="preserve">Gobierno de México, "Secretaría de Educación Pública: ¿Qué hacemos?," </t>
    </r>
    <r>
      <rPr>
        <sz val="10"/>
        <color rgb="FF1155CC"/>
        <rFont val="Arial"/>
        <family val="2"/>
        <scheme val="minor"/>
      </rPr>
      <t>https://www.gob.mx/sep/que-hacemos</t>
    </r>
  </si>
  <si>
    <r>
      <rPr>
        <sz val="10"/>
        <color rgb="FF000000"/>
        <rFont val="Arial"/>
        <family val="2"/>
        <scheme val="minor"/>
      </rPr>
      <t>https://www.gob.mx/sep</t>
    </r>
    <r>
      <rPr>
        <sz val="10"/>
        <color rgb="FF000000"/>
        <rFont val="Arial"/>
        <family val="2"/>
        <scheme val="minor"/>
      </rPr>
      <t xml:space="preserve"> </t>
    </r>
  </si>
  <si>
    <t>[1] Secretaría de Educación Pública, "¿Qué hacemos?," https://www.gob.mx/sep/que-hacemos
[2] Diario Oficial de la Federación, "Manual de Organización General de la Secretaría de Educación Pública," https://dof.gob.mx/nota_detalle.php?codigo=5530690&amp;fecha=10/07/2018</t>
  </si>
  <si>
    <t>Secretaría de Gobernación: Base de Datos de Mecanismos de Participación en la Administración Pública Federal, “Mecanismos,” http://mecanismosdeparticipacion.segob.gob.mx/es/Mecanismos/Consulta;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Gobierno de México, "Secretaría de Educación Pública: Programa para el Desarrollo Profesional Docente, Tipo básico
(PRODEP)" https://formacioncontinua.sep.gob.mx/PRODEP
Gobierno de México, "Secretaría de Educación Pública: Programa para la Inclusión y la Equidad Educativa," https://www.gob.mx/sep/documentos/programa-para-la-inclusion-y-la-equidad-educativa 
Gobierno de México, "Secretaría de Educación Pública: Documentos Normativos- Contraloría Social," https://educacionbasica.sep.gob.mx/documentos-normativos-controlaria-social/</t>
  </si>
  <si>
    <r>
      <rPr>
        <sz val="10"/>
        <rFont val="Arial"/>
        <family val="2"/>
        <scheme val="minor"/>
      </rPr>
      <t xml:space="preserve">Gobierno de México, "Secretaría de Educación Pública: Directorio: Leticia Ramírez Amaya," </t>
    </r>
    <r>
      <rPr>
        <sz val="10"/>
        <color rgb="FF1155CC"/>
        <rFont val="Arial"/>
        <family val="2"/>
        <scheme val="minor"/>
      </rPr>
      <t>https://www.gob.mx/sep/estructuras/leticia-ramirez-amaya</t>
    </r>
  </si>
  <si>
    <r>
      <rPr>
        <sz val="10"/>
        <rFont val="Arial"/>
        <family val="2"/>
        <scheme val="minor"/>
      </rPr>
      <t xml:space="preserve">Gobierno de México, "Boletín SEP no 211 Asume Leticia Ramírez Amaya titularidad de la Secretaría de Educación Pública," </t>
    </r>
    <r>
      <rPr>
        <sz val="10"/>
        <color rgb="FF1155CC"/>
        <rFont val="Arial"/>
        <family val="2"/>
        <scheme val="minor"/>
      </rPr>
      <t>https://www.gob.mx/sep/articulos/boletin-sep-no-211-asume-leticia-ramirez-amaya-titularidad-de-la-secretaria-de-educacion-publica</t>
    </r>
  </si>
  <si>
    <r>
      <rPr>
        <sz val="10"/>
        <rFont val="Arial"/>
        <family val="2"/>
        <scheme val="minor"/>
      </rPr>
      <t xml:space="preserve">Milenio, "De dirigente sindical y maestra combativa a titular de la SEP: ella es Leticia Ramírez," </t>
    </r>
    <r>
      <rPr>
        <sz val="10"/>
        <color rgb="FF1155CC"/>
        <rFont val="Arial"/>
        <family val="2"/>
        <scheme val="minor"/>
      </rPr>
      <t>https://www.milenio.com/politica/leticia-ramirez-titular-sep-dirigente-snte-cnte</t>
    </r>
  </si>
  <si>
    <t xml:space="preserve">Initial maximum salary: MXN $1,979,532 (signed 26 November 2021, in force 1 January 2022)
Current maximum salary: MXN $2,192,712 (signed 22 November 2023, in force 1 January 2024)
The maximum annual salary is calculated from ministers' (Secretarios/as del Estado) maximum monthly salary specified in the annual budget law. Salary figures are reported as pre-tax.
More specific salary data, updated biweekly, are available for some government officials here: https://nominatransparente.rhnet.gob.mx/nomina-APF. </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</si>
  <si>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</si>
  <si>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"Delfina Gómez Álvarez," </t>
    </r>
    <r>
      <rPr>
        <sz val="10"/>
        <color rgb="FF1155CC"/>
        <rFont val="Arial"/>
        <family val="2"/>
        <scheme val="minor"/>
      </rPr>
      <t xml:space="preserve">https://presidente.gob.mx/delfina-gomez-alvarez/ </t>
    </r>
  </si>
  <si>
    <t>Gobierno de México, "Delfina Gómez Álvarez," https://presidente.gob.mx/delfina-gomez-alvarez/ 
Gobierno de México, "Presidencia de la República: Prensa: Presidente de la República designa a Leticia Ramírez Amaya como nueva titular de la SEP," https://www.gob.mx/presidencia/prensa/presidente-de-la-republica-designa-a-leticia-ramirez-amaya-como-nueva-titular-de-la-sep?</t>
  </si>
  <si>
    <r>
      <rPr>
        <sz val="10"/>
        <rFont val="Arial"/>
        <family val="2"/>
        <scheme val="minor"/>
      </rPr>
      <t>Gobierno de México, "Delfina Gómez Álvarez,"</t>
    </r>
    <r>
      <rPr>
        <sz val="10"/>
        <color rgb="FF1155CC"/>
        <rFont val="Arial"/>
        <family val="2"/>
        <scheme val="minor"/>
      </rPr>
      <t xml:space="preserve"> https://presidente.gob.mx/delfina-gomez-alvarez/ </t>
    </r>
  </si>
  <si>
    <r>
      <rPr>
        <sz val="10"/>
        <rFont val="Arial"/>
        <family val="2"/>
        <scheme val="minor"/>
      </rPr>
      <t xml:space="preserve">Sistema de Información Legislativa, "Perfil del legislador Gómez Álvarez, Delfina," </t>
    </r>
    <r>
      <rPr>
        <sz val="10"/>
        <color rgb="FF1155CC"/>
        <rFont val="Arial"/>
        <family val="2"/>
        <scheme val="minor"/>
      </rPr>
      <t>http://sil.gobernacion.gob.mx/Librerias/pp_PerfilLegislador.php?SID=&amp;Referencia=9221893</t>
    </r>
  </si>
  <si>
    <r>
      <rPr>
        <sz val="10"/>
        <rFont val="Arial"/>
        <family val="2"/>
        <scheme val="minor"/>
      </rPr>
      <t xml:space="preserve">Gobierno de México, "Secretaría de Educación Pública: Directorio: Delfina Gómez Álvarez," </t>
    </r>
    <r>
      <rPr>
        <sz val="10"/>
        <color rgb="FF1155CC"/>
        <rFont val="Arial"/>
        <family val="2"/>
        <scheme val="minor"/>
      </rPr>
      <t>https://www.gob.mx/sep/estructuras/delfina-gomez-alvarez</t>
    </r>
  </si>
  <si>
    <t xml:space="preserve">Initial maximum salary: MXN $1,341,420 (signed 27 November 2020, in force 1 January 2021)
Final maximum salary: MXN $1,979,532 (signed 26 November 2021, in force 1 January 2022)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  </t>
  </si>
  <si>
    <t>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(Internet Archive - 29 July 2020), "Secretaría de la Educación Pública: Esteban Moctezuma Barragán," https://web.archive.org/web/20200729195009/https://www.gob.mx/sep/estructuras/esteban-moctezuma-barragan-227702</t>
  </si>
  <si>
    <t>BBC, "Toma de protesta: quiénes integran el gabinete de AMLO, el presidente más votado de la historia de México," https://www.bbc.com/mundo/noticias-america-latina-46372431 
El Financiero, "Se formaliza cambio en la SEP: sale Esteban Moctezuma y entra Delfina Gómez," https://www.elfinanciero.com.mx/nacional/se-formaliza-cambio-en-la-sep-sale-esteban-moctezuma-y-entra-delfina-gomez/
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(Internet Archive - 29 July 2020), "Secretaría de la Educación Pública: Esteban Moctezuma Barragán," https://web.archive.org/web/20200729195009/https://www.gob.mx/sep/estructuras/esteban-moctezuma-barragan-227702</t>
  </si>
  <si>
    <r>
      <rPr>
        <sz val="10"/>
        <rFont val="Arial"/>
        <family val="2"/>
        <scheme val="minor"/>
      </rPr>
      <t xml:space="preserve">Gobierno de México (Internet Archive - 29 July 2020), "Secretaría de la Educación Pública: Esteban Moctezuma Barragán," </t>
    </r>
    <r>
      <rPr>
        <sz val="10"/>
        <color rgb="FF1155CC"/>
        <rFont val="Arial"/>
        <family val="2"/>
        <scheme val="minor"/>
      </rPr>
      <t>https://web.archive.org/web/20200729195009/https://www.gob.mx/sep/estructuras/esteban-moctezuma-barragan-227702</t>
    </r>
  </si>
  <si>
    <r>
      <rPr>
        <sz val="10"/>
        <rFont val="Arial"/>
        <family val="2"/>
        <scheme val="minor"/>
      </rPr>
      <t xml:space="preserve">Secretaría de Agricultura y Desarrollo Rural, "¿Qué hacemos?," </t>
    </r>
    <r>
      <rPr>
        <sz val="10"/>
        <color rgb="FF1155CC"/>
        <rFont val="Arial"/>
        <family val="2"/>
        <scheme val="minor"/>
      </rPr>
      <t>https://www.gob.mx/agricultura/que-hacemos</t>
    </r>
  </si>
  <si>
    <r>
      <rPr>
        <sz val="10"/>
        <rFont val="Arial"/>
        <family val="2"/>
        <scheme val="minor"/>
      </rPr>
      <t xml:space="preserve">Diario Oficial, "Manual de Organización General de la Secretaría de Agricultura, Ganadería, Desarrollo Rural, Pesca y Alimentación," </t>
    </r>
    <r>
      <rPr>
        <sz val="10"/>
        <color rgb="FF1155CC"/>
        <rFont val="Arial"/>
        <family val="2"/>
        <scheme val="minor"/>
      </rPr>
      <t>http://www.diputados.gob.mx/LeyesBiblio/regla/n357.pdf</t>
    </r>
  </si>
  <si>
    <t xml:space="preserve">Diario Oficial, "ACUERDO que establece las mercancías cuya importación está sujeta a regulación por parte de la Secretaría de Agricultura y Desarrollo Rural, así como la emisión del certificado de origen para la exportación de café," https://www.dof.gob.mx/nota_detalle.php?codigo=5608829&amp;fecha=26/12/2020 </t>
  </si>
  <si>
    <r>
      <rPr>
        <sz val="10"/>
        <rFont val="Arial"/>
        <family val="2"/>
        <scheme val="minor"/>
      </rPr>
      <t xml:space="preserve">Gobierno de México: Secretaría de Agricultura y Desarrollo Rural, "Víctor Manuel Villalobos Arámbula: Secretario de Agricultura y Desarrollo Rural del Gobierno de México," </t>
    </r>
    <r>
      <rPr>
        <sz val="10"/>
        <color rgb="FF1155CC"/>
        <rFont val="Arial"/>
        <family val="2"/>
        <scheme val="minor"/>
      </rPr>
      <t>https://www.gob.mx/agricultura/estructuras/victor-manuel-villalobos-arambula</t>
    </r>
  </si>
  <si>
    <t xml:space="preserve">Gobierno de México: Secretaría de Agricultura y Desarrollo Rural, "Formalizan Entrega-Recepción administrativa en la Secretaría de Agricultura y Desarrollo Rural," https://www.gob.mx/agricultura/prensa/formalizan-entrega-recepcion-administrativa-en-la-secretaria-de-agricultura-y-desarrollo-rural?idiom=es
Gobierno de México: Secretaría de Agricultura y Desarrollo Rural, "Víctor Manuel Villalobos Arámbula: Secretario de Agricultura y Desarrollo Rural del Gobierno de México," https://www.gob.mx/agricultura/estructuras/victor-manuel-villalobos-arambula </t>
  </si>
  <si>
    <r>
      <rPr>
        <sz val="10"/>
        <color rgb="FF000000"/>
        <rFont val="Arial"/>
        <family val="2"/>
        <scheme val="minor"/>
      </rPr>
      <t xml:space="preserve">Gobierno de México: Secretaría de Agricultura y Desarrollo Rural, "Víctor Manuel Villalobos Arámbula: Secretario de Agricultura y Desarrollo Rural del Gobierno de México," </t>
    </r>
    <r>
      <rPr>
        <sz val="10"/>
        <color rgb="FF000000"/>
        <rFont val="Arial"/>
        <family val="2"/>
        <scheme val="minor"/>
      </rPr>
      <t>https://www.gob.mx/agricultura/estructuras/victor-manuel-villalobos-arambula</t>
    </r>
  </si>
  <si>
    <r>
      <rPr>
        <sz val="10"/>
        <color rgb="FF000000"/>
        <rFont val="Arial"/>
        <family val="2"/>
        <scheme val="minor"/>
      </rPr>
      <t xml:space="preserve">Gobierno de México: Secretaría de Agricultura y Desarrollo Rural, "Víctor Manuel Villalobos Arámbula: Secretario de Agricultura y Desarrollo Rural del Gobierno de México," </t>
    </r>
    <r>
      <rPr>
        <sz val="10"/>
        <color rgb="FF1155CC"/>
        <rFont val="Arial"/>
        <family val="2"/>
        <scheme val="minor"/>
      </rPr>
      <t>https://www.gob.mx/agricultura/estructuras/victor-manuel-villalobos-arambula</t>
    </r>
  </si>
  <si>
    <r>
      <rPr>
        <sz val="10"/>
        <rFont val="Arial"/>
        <family val="2"/>
        <scheme val="minor"/>
      </rPr>
      <t xml:space="preserve">Gobierno de México, "Secretaría de Infraestructura, Comunicaciones y Transportes ¿Qué hacemos?," </t>
    </r>
    <r>
      <rPr>
        <sz val="10"/>
        <color rgb="FF1155CC"/>
        <rFont val="Arial"/>
        <family val="2"/>
        <scheme val="minor"/>
      </rPr>
      <t>https://www.gob.mx/sct/que-hacemos</t>
    </r>
  </si>
  <si>
    <r>
      <rPr>
        <sz val="10"/>
        <rFont val="Arial"/>
        <family val="2"/>
        <scheme val="minor"/>
      </rPr>
      <t xml:space="preserve">Cámara de Diputados, "Manual de Organización General de la Secretaría de Comunicaciones y Transportes," </t>
    </r>
    <r>
      <rPr>
        <sz val="10"/>
        <color rgb="FF1155CC"/>
        <rFont val="Arial"/>
        <family val="2"/>
        <scheme val="minor"/>
      </rPr>
      <t>http://www.diputados.gob.mx/LeyesBiblio/regla/n302.pdf#page=2</t>
    </r>
    <r>
      <rPr>
        <sz val="10"/>
        <rFont val="Arial"/>
        <family val="2"/>
        <scheme val="minor"/>
      </rPr>
      <t xml:space="preserve"> </t>
    </r>
  </si>
  <si>
    <t>[1] Diario Oficial de la Federación, "DECRETO por el que se reforman diversas disposiciones de la Ley Orgánica de la Administración Pública Federal.," http://dof.gob.mx/nota_detalle.php?codigo=5633365&amp;fecha=20/10/2021
[2] Infobae, “Senado de la República cambió el nombre de la Secretaría de Comunicaciones y Transportes,” https://www.infobae.com/america/mexico/2021/09/07/senado-de-la-republica-cambio-el-nombre-de-la-secretaria-de-comunicaciones-y-transportes/</t>
  </si>
  <si>
    <r>
      <rPr>
        <sz val="10"/>
        <rFont val="Arial"/>
        <family val="2"/>
        <scheme val="minor"/>
      </rPr>
      <t xml:space="preserve">Plataforma Nacional de Transparencia, “Mecanismos de participación ciudadana,” </t>
    </r>
    <r>
      <rPr>
        <sz val="10"/>
        <color rgb="FF1155CC"/>
        <rFont val="Arial"/>
        <family val="2"/>
        <scheme val="minor"/>
      </rPr>
      <t>https://tinyurl.com/2c897xus</t>
    </r>
    <r>
      <rPr>
        <sz val="10"/>
        <rFont val="Arial"/>
        <family val="2"/>
        <scheme val="minor"/>
      </rPr>
      <t xml:space="preserve">
Gobierno de México: Secretaría de Infraestructura, Comunicaciones y Transportes,” </t>
    </r>
    <r>
      <rPr>
        <sz val="10"/>
        <color rgb="FF1155CC"/>
        <rFont val="Arial"/>
        <family val="2"/>
        <scheme val="minor"/>
      </rPr>
      <t>https://www.sct.gob.mx/index.php?id=6837</t>
    </r>
  </si>
  <si>
    <t xml:space="preserve">Gobierno de Mexico, "Asume Jorge Nuño como secretario de Infraestructura, Comunicaciones y Transportes," https://www.gob.mx/sct/prensa/asume-jorge-nuno-como-secretario-de-infraestructura-comunicaciones-y-transportes-por-instrucciones-del-presidente-de-la-republica-secretario-de-gobernacion-da-posesion?idiom=es   </t>
  </si>
  <si>
    <t xml:space="preserve">Gobierno de México, "Asume Jorge Nuño como secretario de Infraestructura, Comunicaciones y Transportes," https://www.gob.mx/sct/prensa/asume-jorge-nuno-como-secretario-de-infraestructura-comunicaciones-y-transportes-por-instrucciones-del-presidente-de-la-republica-secretario-de-gobernacion-da-posesion?idiom=es   </t>
  </si>
  <si>
    <r>
      <rPr>
        <sz val="10"/>
        <rFont val="Arial"/>
        <family val="2"/>
        <scheme val="minor"/>
      </rPr>
      <t xml:space="preserve">Gobierno de México, "Lic Jorge Nuño Lara," </t>
    </r>
    <r>
      <rPr>
        <sz val="10"/>
        <rFont val="Arial"/>
        <family val="2"/>
        <scheme val="minor"/>
      </rPr>
      <t>https://www.gob.mx/sct/es/estructuras/jorge-nuno-lara</t>
    </r>
    <r>
      <rPr>
        <sz val="10"/>
        <rFont val="Arial"/>
        <family val="2"/>
        <scheme val="minor"/>
      </rPr>
      <t xml:space="preserve"> </t>
    </r>
  </si>
  <si>
    <t>Initial maximum salary: MXN $1,979,532 (signed 26 November 2021, in force 1 January 2022)
Current maximum salary: MXN $2,192,712 (signed 22 November 2023, in force 1 January 2024)
Salary figures are reported as pre-tax.
More specific salary data, updated biweekly, are available for some government officials here: https://nominatransparente.rhnet.gob.mx/nomina-APF.</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</si>
  <si>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</si>
  <si>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(Internet Archive - 01 May 2021), "Secretaría de Infraestructura, Comunicaciones y Transportes: Ing. Jorge Arganis Díaz Leal," </t>
    </r>
    <r>
      <rPr>
        <sz val="10"/>
        <color rgb="FF000000"/>
        <rFont val="Arial"/>
        <family val="2"/>
        <scheme val="minor"/>
      </rPr>
      <t>https://web.archive.org/web/20210501045706/https://www.gob.mx/sct/estructuras/ing-jorge-arganis-diaz-leal</t>
    </r>
    <r>
      <rPr>
        <sz val="10"/>
        <rFont val="Arial"/>
        <family val="2"/>
        <scheme val="minor"/>
      </rPr>
      <t xml:space="preserve"> </t>
    </r>
  </si>
  <si>
    <t xml:space="preserve">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  
Gobierno de Mexico, "Asume Jorge Nuño como secretario de Infraestructura, Comunicaciones y Transportes," https://www.gob.mx/sct/prensa/asume-jorge-nuno-como-secretario-de-infraestructura-comunicaciones-y-transportes-por-instrucciones-del-presidente-de-la-republica-secretario-de-gobernacion-da-posesion?idiom=es </t>
  </si>
  <si>
    <t>Initial maximum salary: MXN $1,341,420 (signed 10 December 2019, in force 1 January 2020)
Final maximum salary: MXN $1,979,532 (signed 26 November 2021, in force 1 January 2022)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</si>
  <si>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t>
  </si>
  <si>
    <r>
      <rPr>
        <sz val="10"/>
        <rFont val="Arial"/>
        <family val="2"/>
        <scheme val="minor"/>
      </rPr>
      <t xml:space="preserve">BBC, "Toma de protesta: quiénes integran el gabinete de AMLO, el presidente más votado de la historia de México," </t>
    </r>
    <r>
      <rPr>
        <sz val="10"/>
        <color rgb="FF000000"/>
        <rFont val="Arial"/>
        <family val="2"/>
        <scheme val="minor"/>
      </rPr>
      <t>https://www.bbc.com/mundo/noticias-america-latina-46372431</t>
    </r>
  </si>
  <si>
    <t>BBC, "Toma de protesta: quiénes integran el gabinete de AMLO, el presidente más votado de la historia de México," https://www.bbc.com/mundo/noticias-america-latina-46372431
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t>
  </si>
  <si>
    <r>
      <rPr>
        <sz val="10"/>
        <rFont val="Arial"/>
        <family val="2"/>
        <scheme val="minor"/>
      </rPr>
      <t xml:space="preserve">Gobierno de México (Internet Archive - 01 May 2021), "Ing. Javier Jiménez Espriú," </t>
    </r>
    <r>
      <rPr>
        <sz val="10"/>
        <color rgb="FF000000"/>
        <rFont val="Arial"/>
        <family val="2"/>
        <scheme val="minor"/>
      </rPr>
      <t>https://web.archive.org/web/20210501050026/https://presidente.gob.mx/javier-jimenez-espriu/</t>
    </r>
  </si>
  <si>
    <t>Excelsior, "Lista de integrantes de la Asamblea Constituyente," https://www.excelsior.com.mx/comunidad/2016/09/13/1116714
Cámara de Diputados (Internet Archive - 22 December 2016), "Asamblea Constituyente de la Ciudad de México: Grupo Parlamentario:
MORENA," https://web.archive.org/web/20161222033453/http://sitl.diputados.gob.mx/LXIII_leg/gpo_parla.pdf</t>
  </si>
  <si>
    <r>
      <rPr>
        <sz val="10"/>
        <rFont val="Arial"/>
        <family val="2"/>
        <scheme val="minor"/>
      </rPr>
      <t xml:space="preserve">BBC, "Toma de protesta: quiénes integran el gabinete de AMLO, el presidente más votado de la historia de México," </t>
    </r>
    <r>
      <rPr>
        <sz val="10"/>
        <color rgb="FF000000"/>
        <rFont val="Arial"/>
        <family val="2"/>
        <scheme val="minor"/>
      </rPr>
      <t xml:space="preserve">https://www.bbc.com/mundo/noticias-america-latina-46372431 
</t>
    </r>
  </si>
  <si>
    <t xml:space="preserve">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2020: Anexo 23.1.1. Límites Mínimos y Máximos de las Percepciones Ordinarias Netas Mensuales para los Servidores Públicos de la Administración Pública Federal (pesos)," https://www.diputados.gob.mx/LeyesBiblio/abro/pef_2020.htm </t>
  </si>
  <si>
    <r>
      <rPr>
        <sz val="10"/>
        <rFont val="Arial"/>
        <family val="2"/>
        <scheme val="minor"/>
      </rPr>
      <t xml:space="preserve">Gobierno de México, "Secretaría del Trabajo y Previsión Social: ¿Qué hacemos?," </t>
    </r>
    <r>
      <rPr>
        <sz val="10"/>
        <color rgb="FF1155CC"/>
        <rFont val="Arial"/>
        <family val="2"/>
        <scheme val="minor"/>
      </rPr>
      <t>https://www.gob.mx/stps/que-hacemos</t>
    </r>
    <r>
      <rPr>
        <sz val="10"/>
        <rFont val="Arial"/>
        <family val="2"/>
        <scheme val="minor"/>
      </rPr>
      <t xml:space="preserve"> </t>
    </r>
  </si>
  <si>
    <r>
      <rPr>
        <sz val="10"/>
        <rFont val="Arial"/>
        <family val="2"/>
        <scheme val="minor"/>
      </rPr>
      <t xml:space="preserve">Cámara de Diputados, "Manual de Organización General de la Secretaría del Trabajo y Previsión Social," </t>
    </r>
    <r>
      <rPr>
        <sz val="10"/>
        <color rgb="FF1155CC"/>
        <rFont val="Arial"/>
        <family val="2"/>
        <scheme val="minor"/>
      </rPr>
      <t>http://www.diputados.gob.mx/LeyesBiblio/regla/n125.pdf</t>
    </r>
    <r>
      <rPr>
        <sz val="10"/>
        <rFont val="Arial"/>
        <family val="2"/>
        <scheme val="minor"/>
      </rPr>
      <t xml:space="preserve">  </t>
    </r>
  </si>
  <si>
    <t>Gobierno de México, "Marath Baruch Bolaños López," https://www.gob.mx/stps/estructuras/marath-baruch-bolanos-lopez  
Gobierno de México, "Presidente López Obrador designa a Marath Bolaños secretario del Trabajo y Previsión Social," https://www.gob.mx/presidencia/prensa/presidente-lopez-obrador-designa-a-marath-bolanos-secretario-del-trabajo-y-prevision-social?idiom=es</t>
  </si>
  <si>
    <r>
      <rPr>
        <sz val="10"/>
        <rFont val="Arial"/>
        <family val="2"/>
        <scheme val="minor"/>
      </rPr>
      <t xml:space="preserve">Gobierno de México, "Presidente López Obrador designa a Marath Bolaños secretario del Trabajo y Previsión Social," </t>
    </r>
    <r>
      <rPr>
        <sz val="10"/>
        <color rgb="FF1155CC"/>
        <rFont val="Arial"/>
        <family val="2"/>
        <scheme val="minor"/>
      </rPr>
      <t>https://www.gob.mx/presidencia/prensa/presidente-lopez-obrador-designa-a-marath-bolanos-secretario-del-trabajo-y-prevision-social?idiom=es</t>
    </r>
  </si>
  <si>
    <r>
      <rPr>
        <sz val="10"/>
        <rFont val="Arial"/>
        <family val="2"/>
        <scheme val="minor"/>
      </rPr>
      <t xml:space="preserve">Gobierno de México, "Marath Baruch Bolaños López," </t>
    </r>
    <r>
      <rPr>
        <sz val="10"/>
        <color rgb="FF1155CC"/>
        <rFont val="Arial"/>
        <family val="2"/>
        <scheme val="minor"/>
      </rPr>
      <t>https://www.gob.mx/stps/estructuras/marath-baruch-bolanos-lopez</t>
    </r>
    <r>
      <rPr>
        <sz val="10"/>
        <rFont val="Arial"/>
        <family val="2"/>
        <scheme val="minor"/>
      </rPr>
      <t xml:space="preserve"> </t>
    </r>
  </si>
  <si>
    <t xml:space="preserve">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</si>
  <si>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AMLO, "Luisa María Alcalde," </t>
    </r>
    <r>
      <rPr>
        <sz val="10"/>
        <color rgb="FF1155CC"/>
        <rFont val="Arial"/>
        <family val="2"/>
        <scheme val="minor"/>
      </rPr>
      <t>https://lopezobrador.org.mx/luisa-maria-alcalde/</t>
    </r>
    <r>
      <rPr>
        <sz val="10"/>
        <rFont val="Arial"/>
        <family val="2"/>
        <scheme val="minor"/>
      </rPr>
      <t xml:space="preserve"> </t>
    </r>
  </si>
  <si>
    <r>
      <rPr>
        <sz val="10"/>
        <rFont val="Arial"/>
        <family val="2"/>
        <scheme val="minor"/>
      </rPr>
      <t xml:space="preserve">Excelsior, "Ella es Luisa María Alcalde, la nueva titular de la Segob," </t>
    </r>
    <r>
      <rPr>
        <u/>
        <sz val="10"/>
        <color rgb="FF1155CC"/>
        <rFont val="Arial"/>
        <family val="2"/>
        <scheme val="minor"/>
      </rPr>
      <t>https://www.excelsior.com.mx/nacional/luisa-maria-alcalde-perfil-nueva-titular-segob/1593099</t>
    </r>
  </si>
  <si>
    <t>Initial maximum salary: MXN $1,716,024 (signed 28 November 2017, in force 1 January 2018)
Final maximum salary: MXN $2,068,596 (signed 28 November 2022, in force 1 January 2023)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</si>
  <si>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2023: Anexo 23.1.1. Límites Mínimos y Máximos de las Percepciones Ordinarias Brutas y Netas Mensuales para los Servidores Públicos de la Administración Pública Federal (pesos)," https://www.diputados.gob.mx/LeyesBiblio/ref/pef_2023.htm  </t>
  </si>
  <si>
    <r>
      <rPr>
        <sz val="10"/>
        <rFont val="Arial"/>
        <family val="2"/>
        <scheme val="minor"/>
      </rPr>
      <t xml:space="preserve">Gobierno de México, "Secretaría de Desarrollo Agrario, Territorial y Urbano: ¿Qué hacemos?," </t>
    </r>
    <r>
      <rPr>
        <sz val="10"/>
        <color rgb="FF1155CC"/>
        <rFont val="Arial"/>
        <family val="2"/>
        <scheme val="minor"/>
      </rPr>
      <t>https://www.gob.mx/sedatu/que-hacemos</t>
    </r>
  </si>
  <si>
    <t>[1] Diario Oficial de la Federación, "Manual de Organización General de la Secretaría de Desarrollo Agrario, Territorial y Urbano," http://dof.gob.mx/nota_detalle.php?codigo=5420796&amp;fecha=21/12/2015
[2] Diario Oficial de la Federación, "Manual de Organización General de la Secretaría de la Reforma Agraria," https://www.dof.gob.mx/nota_detalle.php?codigo=5198227&amp;fecha=28/06/2011</t>
  </si>
  <si>
    <r>
      <rPr>
        <sz val="10"/>
        <rFont val="Arial"/>
        <family val="2"/>
        <scheme val="minor"/>
      </rPr>
      <t xml:space="preserve">Diario Oficial de la Federación, "Manual de Organización General de la Secretaría de Desarrollo Agrario, Territorial y Urbano," </t>
    </r>
    <r>
      <rPr>
        <sz val="10"/>
        <color rgb="FF1155CC"/>
        <rFont val="Arial"/>
        <family val="2"/>
        <scheme val="minor"/>
      </rPr>
      <t>http://dof.gob.mx/nota_detalle.php?codigo=5420796&amp;fecha=21/12/2015</t>
    </r>
  </si>
  <si>
    <r>
      <rPr>
        <sz val="10"/>
        <rFont val="Arial"/>
        <family val="2"/>
        <scheme val="minor"/>
      </rPr>
      <t xml:space="preserve">Gobierno de México, "Secretaría de Desarrollo Agrario, Territorial y Urbano: Román Meyer Falcón," </t>
    </r>
    <r>
      <rPr>
        <sz val="10"/>
        <color rgb="FF000000"/>
        <rFont val="Arial"/>
        <family val="2"/>
        <scheme val="minor"/>
      </rPr>
      <t>https://www.gob.mx/sedatu/estructuras/mtro-roman-meyer-falcon</t>
    </r>
  </si>
  <si>
    <t xml:space="preserve">BBC, "Toma de protesta: quiénes integran el gabinete de AMLO, el presidente más votado de la historia de México," https://www.bbc.com/mundo/noticias-america-latina-46372431
Gobierno de México, "Secretaría de Desarrollo Agrario, Territorial y Urbano: Román Meyer Falcón," https://www.gob.mx/sedatu/estructuras/mtro-roman-meyer-falcon </t>
  </si>
  <si>
    <r>
      <rPr>
        <sz val="10"/>
        <rFont val="Arial"/>
        <family val="2"/>
        <scheme val="minor"/>
      </rPr>
      <t xml:space="preserve">Gobierno de México, "Secretaría de Desarrollo Agrario, Territorial y Urbano: Román Meyer Falcón," </t>
    </r>
    <r>
      <rPr>
        <sz val="10"/>
        <color rgb="FF000000"/>
        <rFont val="Arial"/>
        <family val="2"/>
        <scheme val="minor"/>
      </rPr>
      <t>https://www.gob.mx/sedatu/estructuras/mtro-roman-meyer-falcon</t>
    </r>
    <r>
      <rPr>
        <sz val="10"/>
        <rFont val="Arial"/>
        <family val="2"/>
        <scheme val="minor"/>
      </rPr>
      <t xml:space="preserve"> </t>
    </r>
  </si>
  <si>
    <t>Initial maximum salary: MXN $1,716,024 (signed 28 November 2017, in force 1 January 2018)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</si>
  <si>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</si>
  <si>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"Secretaría de Turismo: ¿Que hacemos?," </t>
    </r>
    <r>
      <rPr>
        <sz val="10"/>
        <color rgb="FF1155CC"/>
        <rFont val="Arial"/>
        <family val="2"/>
        <scheme val="minor"/>
      </rPr>
      <t>https://www.gob.mx/sectur/que-hacemos</t>
    </r>
  </si>
  <si>
    <t>[1] Diario Oficial de la Federación, "DECRETO que reforma diversos artículos de la Ley de Secretarías y Departamentos de Estado," http://dof.gob.mx/nota_to_imagen_fs.php?cod_diario=204144&amp;pagina=10&amp;seccion=0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</si>
  <si>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t>Diario Oficial de la Federación, "DECRETO que reforma diversos artículos de la Ley de Secretarías y Departamentos de Estado," http://dof.gob.mx/nota_to_imagen_fs.php?codnota=4737573&amp;fecha=31/12/1974&amp;cod_diario=204144
Cámara de Diputados, "MANUAL de Organización General de la Secretaría de Turismo," http://www.diputados.gob.mx/LeyesBiblio/regla/n284.pdf</t>
  </si>
  <si>
    <t>[1] Diario Oficial de la Federación, "DECRETO que reforma diversos artículos de la Ley de Secretarías y Departamentos de Estado," http://dof.gob.mx/nota_to_imagen_fs.php?codnota=4737573&amp;fecha=31/12/1974&amp;cod_diario=204144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</si>
  <si>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r>
      <rPr>
        <sz val="10"/>
        <rFont val="Arial"/>
        <family val="2"/>
        <scheme val="minor"/>
      </rPr>
      <t xml:space="preserve">Gobierno de México, "Secretaría de Turismo: Lic. Miguel Torruco Marqués: Secretario de Turismo," </t>
    </r>
    <r>
      <rPr>
        <sz val="10"/>
        <color rgb="FF000000"/>
        <rFont val="Arial"/>
        <family val="2"/>
        <scheme val="minor"/>
      </rPr>
      <t>https://www.gob.mx/sectur/estructuras/lic-miguel-torruco-marques</t>
    </r>
  </si>
  <si>
    <t>BBC, "Toma de protesta: quiénes integran el gabinete de AMLO, el presidente más votado de la historia de México," https://www.bbc.com/mundo/noticias-america-latina-46372431 
Gobierno de México, "Secretaría de Turismo: Lic. Miguel Torruco Marqués: Secretario de Turismo," https://www.gob.mx/sectur/estructuras/lic-miguel-torruco-marques</t>
  </si>
  <si>
    <r>
      <rPr>
        <sz val="10"/>
        <rFont val="Arial"/>
        <family val="2"/>
        <scheme val="minor"/>
      </rPr>
      <t xml:space="preserve">AMLO, "Miguel Torruco Marqués," </t>
    </r>
    <r>
      <rPr>
        <sz val="10"/>
        <color rgb="FF1155CC"/>
        <rFont val="Arial"/>
        <family val="2"/>
        <scheme val="minor"/>
      </rPr>
      <t>https://lopezobrador.org.mx/miguel-torruco-marques/</t>
    </r>
  </si>
  <si>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</si>
  <si>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"Secretaría de Cultura: ¿Qué hacemos?," </t>
    </r>
    <r>
      <rPr>
        <sz val="10"/>
        <color rgb="FF1155CC"/>
        <rFont val="Arial"/>
        <family val="2"/>
        <scheme val="minor"/>
      </rPr>
      <t>https://www.gob.mx/cultura/que-hacemos</t>
    </r>
  </si>
  <si>
    <t>[1] Gobierno de México, "Secretaría de Cultura: ¿Qué hacemos?," https://www.gob.mx/cultura/que-hacemos
[2] Diario Oficial de la Federación, "DECRETO por el que se reforman, adicionan y derogan diversas disposiciones de la Ley Orgánica de la Administración Pública Federal, así como de otras leyes para crear la Secretaría de Cultura.," http://www.dof.gob.mx/nota_detalle.php?codigo=5420363&amp;fecha=17/12/2015 
[3] Gobierno de México, "Secretaría de Cultura: Informe de Avances del Programa Especial de Cultura y Arte,” https://www.gob.mx/cultura/documentos/2-informe-de-avances-del-programa-especial-de-cultura-y-arte 
[4] Gobierno de México, "Secretaría de Cultura: Acerca de Conaculta,” https://www.cultura.gob.mx/acerca_de/ 
[5] Diario Oficial de la Federación, "MANUAL de Organización General de la Secretaría de Cultura," http://www.dof.gob.mx/nota_detalle.php?codigo=5501065&amp;fecha=12/10/2017</t>
  </si>
  <si>
    <t xml:space="preserve">[1] Gobierno de México, "Secretaría de Cultura: ¿Qué hacemos?," https://www.gob.mx/cultura/que-hacemos
[2] Gobierno de México, "Secretaría de Cultura: Informe de Avances del Programa Especial de Cultura y Arte,” https://www.gob.mx/cultura/documentos/2-informe-de-avances-del-programa-especial-de-cultura-y-arte 
[3] Gobierno de México, "Secretaría de Cultura: Acerca de Conaculta,” https://www.cultura.gob.mx/acerca_de/ 
</t>
  </si>
  <si>
    <t>[1] Gobierno de México, "Secretaría de Cultura: ¿Qué hacemos?," https://www.gob.mx/cultura/que-hacemos
[2] Diario Oficial de la Federación, "DECRETO por el que se reforman, adicionan y derogan diversas disposiciones de la Ley Orgánica de la Administración Pública Federal, así como de otras leyes para crear la Secretaría de Cultura.," http://www.dof.gob.mx/nota_detalle.php?codigo=5420363&amp;fecha=17/12/2015 
[3] Diario Oficial de la Federación, "MANUAL de Organización General de la Secretaría de Cultura," http://www.dof.gob.mx/nota_detalle.php?codigo=5501065&amp;fecha=12/10/2017</t>
  </si>
  <si>
    <r>
      <rPr>
        <sz val="10"/>
        <rFont val="Arial"/>
        <family val="2"/>
        <scheme val="minor"/>
      </rPr>
      <t xml:space="preserve">Gobierno de México, "Secretaría de Cultura: Alejandra Frausto Guerrero," </t>
    </r>
    <r>
      <rPr>
        <sz val="10"/>
        <color rgb="FF000000"/>
        <rFont val="Arial"/>
        <family val="2"/>
        <scheme val="minor"/>
      </rPr>
      <t>https://www.gob.mx/cultura/estructuras/alejandra-frausto-guerrero</t>
    </r>
  </si>
  <si>
    <t>BBC, "Toma de protesta: quiénes integran el gabinete de AMLO, el presidente más votado de la historia de México," https://www.bbc.com/mundo/noticias-america-latina-46372431
Gobierno de México, "Secretaría de Cultura: Alejandra Frausto Guerrero," https://www.gob.mx/cultura/estructuras/alejandra-frausto-guerrero</t>
  </si>
  <si>
    <r>
      <rPr>
        <sz val="10"/>
        <color rgb="FF000000"/>
        <rFont val="Arial"/>
        <family val="2"/>
        <scheme val="minor"/>
      </rPr>
      <t xml:space="preserve">Gobierno de México, "Consejería Jurídica del Ejecutivo Federal: ¿Qué hacemos?," </t>
    </r>
    <r>
      <rPr>
        <sz val="10"/>
        <color rgb="FF1155CC"/>
        <rFont val="Arial"/>
        <family val="2"/>
        <scheme val="minor"/>
      </rPr>
      <t>https://www.gob.mx/cjef/que-hacemos</t>
    </r>
    <r>
      <rPr>
        <sz val="10"/>
        <color rgb="FF000000"/>
        <rFont val="Arial"/>
        <family val="2"/>
        <scheme val="minor"/>
      </rPr>
      <t xml:space="preserve"> </t>
    </r>
  </si>
  <si>
    <r>
      <rPr>
        <sz val="10"/>
        <rFont val="Arial"/>
        <family val="2"/>
        <scheme val="minor"/>
      </rPr>
      <t xml:space="preserve">Cámara de Diputados, "Manual de Organización General de la Consejería Jurídica del Ejecutivo Federal," </t>
    </r>
    <r>
      <rPr>
        <sz val="10"/>
        <color rgb="FF1155CC"/>
        <rFont val="Arial"/>
        <family val="2"/>
        <scheme val="minor"/>
      </rPr>
      <t>http://www.diputados.gob.mx/LeyesBiblio/regla/n50.pdf</t>
    </r>
    <r>
      <rPr>
        <sz val="10"/>
        <rFont val="Arial"/>
        <family val="2"/>
        <scheme val="minor"/>
      </rPr>
      <t xml:space="preserve"> </t>
    </r>
  </si>
  <si>
    <r>
      <rPr>
        <sz val="10"/>
        <rFont val="Arial"/>
        <family val="2"/>
        <scheme val="minor"/>
      </rPr>
      <t xml:space="preserve">Gobierno de México, "María Estela Ríos González," </t>
    </r>
    <r>
      <rPr>
        <sz val="10"/>
        <color rgb="FF1155CC"/>
        <rFont val="Arial"/>
        <family val="2"/>
        <scheme val="minor"/>
      </rPr>
      <t>https://www.gob.mx/cjef/estructuras/julio-scherer-ibarra</t>
    </r>
  </si>
  <si>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Gobierno de México, "Presidente da la Bienvenida a la Nueva Consejera Jurídica del Ejecutivo Federal, María Estela Ríos González, https://presidente.gob.mx/presidente-da-la-bienvenida-a-la-nueva-consejera-juridica-del-ejecutivo-federal-maria-estela-rios-gonzalez/</t>
  </si>
  <si>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</si>
  <si>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Initial maximum salary: MXN $1,341,420 (signed 27 November 2020, in force 1 January 2021)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</si>
  <si>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Diario Oficial, "Presupuesto de Egresos de la Federación para el Ejercicio Fiscal 2021: Anexo 23.1.1. Límites Mínimos y Máximos de las Percepciones Ordinarias Netas Mensuales para los Servidores Públicos de la Administración Pública Federal (pesos),"https://www.diputados.gob.mx/LeyesBiblio/abro/pef_2021.htm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</si>
  <si>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t>Gobierno de México, "Consejeria Jurídica del Ejecutivo Federal: Julio Scherer Ibarra," https://web.archive.org/web/20210317175036/www.gob.mx/cjef/estructuras/julio-scherer-ibarra
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</si>
  <si>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 xml:space="preserve">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Politico MX, "Julio Scherer sale de Proceso por cargo en gobierno de AMLO," https://politico.mx/minuta-politica/minuta-politica-gobierno-federal/julio-scherer-sale-de-proceso-por-cargo-en-gobierno-de-amlo/ </t>
  </si>
  <si>
    <r>
      <rPr>
        <sz val="10"/>
        <rFont val="Arial"/>
        <family val="2"/>
        <scheme val="minor"/>
      </rPr>
      <t xml:space="preserve">El Universal, "¿Quién es Julio Scherer Ibarra, el Consejero Jurídico de AMLO?," </t>
    </r>
    <r>
      <rPr>
        <sz val="10"/>
        <color rgb="FF1155CC"/>
        <rFont val="Arial"/>
        <family val="2"/>
        <scheme val="minor"/>
      </rPr>
      <t>https://www.eluniversal.com.mx/nacion/quien-es-julio-scherer-ibarra-el-consejero-juridico-de-amlo</t>
    </r>
  </si>
  <si>
    <r>
      <rPr>
        <sz val="10"/>
        <rFont val="Arial"/>
        <family val="2"/>
        <scheme val="minor"/>
      </rPr>
      <t xml:space="preserve">El Financiero, "AMLO propone a Julio Scherer Ibarra como Consejero Jurídico de la Presidencia," </t>
    </r>
    <r>
      <rPr>
        <sz val="10"/>
        <color rgb="FF1155CC"/>
        <rFont val="Arial"/>
        <family val="2"/>
        <scheme val="minor"/>
      </rPr>
      <t>https://www.elfinanciero.com.mx/elecciones-2018/amlo-propone-a-julio-scherer-ibarra-como-consejero-juridico-de-la-presidencia</t>
    </r>
    <r>
      <rPr>
        <sz val="10"/>
        <rFont val="Arial"/>
        <family val="2"/>
        <scheme val="minor"/>
      </rPr>
      <t xml:space="preserve">  </t>
    </r>
  </si>
  <si>
    <r>
      <rPr>
        <sz val="10"/>
        <color rgb="FF000000"/>
        <rFont val="Arial"/>
        <family val="2"/>
        <scheme val="minor"/>
      </rPr>
      <t xml:space="preserve">Gobierno de México, "Consejería Jurídica del Ejecutivo Federal: Julio Scherer Ibarra," </t>
    </r>
    <r>
      <rPr>
        <sz val="10"/>
        <color rgb="FF1155CC"/>
        <rFont val="Arial"/>
        <family val="2"/>
        <scheme val="minor"/>
      </rPr>
      <t>https://web.archive.org/web/20210317175036/www.gob.mx/cjef/estructuras/julio-scherer-ibarra</t>
    </r>
  </si>
  <si>
    <t xml:space="preserve">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are reported as post-tax.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</si>
  <si>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2021: Anexo 23.1.1. Límites Mínimos y Máximos de las Percepciones Ordinarias Netas Mensuales para los Servidores Públicos de la Administración Pública Federal (pesos),"https://www.diputados.gob.mx/LeyesBiblio/abro/pef_2021.htm   </t>
  </si>
  <si>
    <r>
      <rPr>
        <sz val="10"/>
        <rFont val="Arial"/>
        <family val="2"/>
        <scheme val="minor"/>
      </rPr>
      <t xml:space="preserve">Cámara de Diputados, "Ley Orgánica de la Administración Pública Federal," </t>
    </r>
    <r>
      <rPr>
        <sz val="10"/>
        <color rgb="FF000000"/>
        <rFont val="Arial"/>
        <family val="2"/>
        <scheme val="minor"/>
      </rPr>
      <t>http://www.diputados.gob.mx/LeyesBiblio/ref/loapf.htm</t>
    </r>
    <r>
      <rPr>
        <sz val="10"/>
        <rFont val="Arial"/>
        <family val="2"/>
        <scheme val="minor"/>
      </rPr>
      <t xml:space="preserve"> </t>
    </r>
  </si>
  <si>
    <r>
      <rPr>
        <sz val="10"/>
        <rFont val="Arial"/>
        <family val="2"/>
        <scheme val="minor"/>
      </rPr>
      <t xml:space="preserve">Secretaría de la Función Pública, "¿Qué Hacemos?," </t>
    </r>
    <r>
      <rPr>
        <sz val="10"/>
        <color rgb="FF000000"/>
        <rFont val="Arial"/>
        <family val="2"/>
        <scheme val="minor"/>
      </rPr>
      <t>https://www.gob.mx/sfp/que-hacemos</t>
    </r>
    <r>
      <rPr>
        <sz val="10"/>
        <rFont val="Arial"/>
        <family val="2"/>
        <scheme val="minor"/>
      </rPr>
      <t xml:space="preserve"> </t>
    </r>
  </si>
  <si>
    <r>
      <rPr>
        <sz val="10"/>
        <color rgb="FF000000"/>
        <rFont val="Arial"/>
        <family val="2"/>
        <scheme val="minor"/>
      </rPr>
      <t>https://www.gob.mx/sfp</t>
    </r>
    <r>
      <rPr>
        <sz val="10"/>
        <color rgb="FF000000"/>
        <rFont val="Arial"/>
        <family val="2"/>
        <scheme val="minor"/>
      </rPr>
      <t xml:space="preserve"> </t>
    </r>
  </si>
  <si>
    <r>
      <rPr>
        <sz val="10"/>
        <rFont val="Arial"/>
        <family val="2"/>
        <scheme val="minor"/>
      </rPr>
      <t xml:space="preserve">Cámara de Diputados, "Manual de Organización General de la Secretaría de la Función Pública," </t>
    </r>
    <r>
      <rPr>
        <sz val="10"/>
        <color rgb="FF000000"/>
        <rFont val="Arial"/>
        <family val="2"/>
        <scheme val="minor"/>
      </rPr>
      <t>http://www.diputados.gob.mx/LeyesBiblio/regla/n280.pdf</t>
    </r>
    <r>
      <rPr>
        <sz val="10"/>
        <rFont val="Arial"/>
        <family val="2"/>
        <scheme val="minor"/>
      </rPr>
      <t xml:space="preserve"> </t>
    </r>
  </si>
  <si>
    <r>
      <rPr>
        <sz val="10"/>
        <rFont val="Arial"/>
        <family val="2"/>
        <scheme val="minor"/>
      </rPr>
      <t xml:space="preserve">Cámara de Diputados, "Manual de Organización General de la Secretaría de la Función Pública," </t>
    </r>
    <r>
      <rPr>
        <sz val="10"/>
        <rFont val="Arial"/>
        <family val="2"/>
        <scheme val="minor"/>
      </rPr>
      <t>http://www.diputados.gob.mx/LeyesBiblio/regla/n280.pdf</t>
    </r>
    <r>
      <rPr>
        <sz val="10"/>
        <rFont val="Arial"/>
        <family val="2"/>
        <scheme val="minor"/>
      </rPr>
      <t xml:space="preserve"> </t>
    </r>
  </si>
  <si>
    <r>
      <rPr>
        <sz val="10"/>
        <rFont val="Arial"/>
        <family val="2"/>
        <scheme val="minor"/>
      </rPr>
      <t xml:space="preserve">Gobierno de México, "Maestro Roberto Salcedo Aquino," </t>
    </r>
    <r>
      <rPr>
        <sz val="10"/>
        <color rgb="FF1155CC"/>
        <rFont val="Arial"/>
        <family val="2"/>
        <scheme val="minor"/>
      </rPr>
      <t>https://www.gob.mx/sfp/estructuras/mtro-roberto-salcedo-aquino</t>
    </r>
    <r>
      <rPr>
        <sz val="10"/>
        <rFont val="Arial"/>
        <family val="2"/>
        <scheme val="minor"/>
      </rPr>
      <t xml:space="preserve"> </t>
    </r>
  </si>
  <si>
    <t>[1]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t>
  </si>
  <si>
    <t xml:space="preserve">Diario Oficial,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</si>
  <si>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t xml:space="preserve">[1]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
</t>
  </si>
  <si>
    <t xml:space="preserve">Gobierno de México (Internet Archive - 03 June 2021), "Secretaría de la Función Pública: Directorio: Doctora Irma Eréndira Sandoval Ballesteros," https://web.archive.org/web/20210603234928/https://www.gob.mx/sfp/estructuras/doctora-irma-erendira-sandoval-ballesteros </t>
  </si>
  <si>
    <r>
      <rPr>
        <sz val="10"/>
        <color rgb="FF000000"/>
        <rFont val="Arial"/>
        <family val="2"/>
        <scheme val="minor"/>
      </rPr>
      <t xml:space="preserve">El Universal, "¿Quién es Eréndira Sandoval, la secretaria de la Función Pública?," </t>
    </r>
    <r>
      <rPr>
        <sz val="10"/>
        <color rgb="FF1155CC"/>
        <rFont val="Arial"/>
        <family val="2"/>
        <scheme val="minor"/>
      </rPr>
      <t>https://www.eluniversal.com.mx/nacion/politica/quien-es-erendira-sandoval-la-secretaria-de-la-funcion-publica</t>
    </r>
  </si>
  <si>
    <t xml:space="preserve">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t>
  </si>
  <si>
    <r>
      <rPr>
        <sz val="10"/>
        <rFont val="Arial"/>
        <family val="2"/>
        <scheme val="minor"/>
      </rPr>
      <t xml:space="preserve">Gobierno de México, "Secretaría de Seguridad y Protección Ciudadana: ¿Qué hacemos?," </t>
    </r>
    <r>
      <rPr>
        <sz val="10"/>
        <color rgb="FF1155CC"/>
        <rFont val="Arial"/>
        <family val="2"/>
        <scheme val="minor"/>
      </rPr>
      <t>https://www.gob.mx/sspc/que-hacemos</t>
    </r>
    <r>
      <rPr>
        <sz val="10"/>
        <rFont val="Arial"/>
        <family val="2"/>
        <scheme val="minor"/>
      </rPr>
      <t xml:space="preserve"> </t>
    </r>
  </si>
  <si>
    <r>
      <rPr>
        <sz val="10"/>
        <color rgb="FF000000"/>
        <rFont val="Arial"/>
        <family val="2"/>
        <scheme val="minor"/>
      </rPr>
      <t>https://www.gob.mx/cms/uploads/attachment/file/598709/DOF_20201204_MANUAL_de_Organizaci_n_General_de_la_Secretar_a_de_Segurida....pdf#page=31</t>
    </r>
    <r>
      <rPr>
        <sz val="10"/>
        <color rgb="FF000000"/>
        <rFont val="Arial"/>
        <family val="2"/>
        <scheme val="minor"/>
      </rPr>
      <t xml:space="preserve">  </t>
    </r>
  </si>
  <si>
    <t>[1] Cámara de Diputados, "Manual de Organización General de la Secretaría de Seguridad Pública," http://www.diputados.gob.mx/LeyesBiblio/regla/n141.pdf  
[2] Petit Gónzalez, Alejandro Porte. 2017. "Policía en México. 75 años de su implementación." In &lt;i&gt;Evolución del sistema penal en México. Tres cuartos de siglo&lt;/i&gt;, eds. Sergio García Ramírez and Olga Islas de González Mariscal, 161-177. Mexico City: Universidad Nacional Autónoma de México. https://archivos.juridicas.unam.mx/www/bjv/libros/10/4770/11.pdf (Accessed 5 August 2024).</t>
  </si>
  <si>
    <t>Petit Gónzalez, Alejandro Porte. 2017. "Policía en México. 75 años de su implementación." In &lt;i&gt;Evolución del sistema penal en México. Tres cuartos de siglo&lt;/i&gt;, eds. Sergio García Ramírez and Olga Islas de González Mariscal, 161-177. Mexico City: Universidad Nacional Autónoma de México. https://archivos.juridicas.unam.mx/www/bjv/libros/10/4770/11.pdf (Accessed 10 April 2022).</t>
  </si>
  <si>
    <t xml:space="preserve">[1] Gobierno de México, "Secretaría de Seguridad y Protección Ciudadana: ¿Qué hacemos?," https://www.gob.mx/sspc/que-hacemos 
[2] Diario Oficial, "Manual de Organización General de la Secretaría de Seguridad y Protección Ciudadana," https://www.gob.mx/sspc/documentos/manual-de-organizacion-general-de-la-secretaria-de-seguridad-y-proteccion-ciudadana </t>
  </si>
  <si>
    <t>Gobierno de México: Secretaría de Seguridad y Protección Ciudadana, “ONPRENNA,” https://www.gob.mx/sspc/observatorioreclutamiento
Gobierno de México: Secretaría de Seguridad y Protección Ciudadana, “Prepara ONPRENNA agenda en favor de la infancia,” https://seguridad.sspc.gob.mx/contenido/241/prepara-onprenna-agenda-en-favor-de-la-infancia
Plataforma Nacional de Transparencia, “Mecanismos de participación ciudadana,” https://tinyurl.com/28jlv23a</t>
  </si>
  <si>
    <r>
      <rPr>
        <sz val="10"/>
        <rFont val="Arial"/>
        <family val="2"/>
        <scheme val="minor"/>
      </rPr>
      <t xml:space="preserve">Gobierno de México, "Rosa Icela Rodríguez Velázquez," </t>
    </r>
    <r>
      <rPr>
        <sz val="10"/>
        <color rgb="FF1155CC"/>
        <rFont val="Arial"/>
        <family val="2"/>
        <scheme val="minor"/>
      </rPr>
      <t>https://presidente.gob.mx/rosa-icela-rodriguez-velazquez/</t>
    </r>
  </si>
  <si>
    <t xml:space="preserve">[1] Gobierno de México, "Secretaría de Seguridad Pública y Protección Ciudadana: Rosa Icela Rodríguez, asumirá titularidad de la SSPC, tras propuesta del presidente López Obrador," https://www.gob.mx/sspc/prensa/rosa-icela-rodriguez-asumira-titularidad-de-la-sspc-tras-propuesta-del-presidente-lopez-obrador?idiom=es 
[2] AMLO, "Versión estenográfica de la conferencia de prensa matutina del presidente Andrés Manuel López Obrador," https://lopezobrador.org.mx/2020/12/30/version-estenografica-de-la-conferencia-de-prensa-matutina-del-presidente-andres-manuel-lopez-obrador-448/ 
[3] El Universal, "Rosa Icela Rodríguez aceptó ser secretaria de Seguridad: AMLO," https://www.eluniversal.com.mx/nacion/rosa-icela-rodriguez-acepto-ser-secretaria-de-seguridad-amlo </t>
  </si>
  <si>
    <r>
      <rPr>
        <sz val="10"/>
        <rFont val="Arial"/>
        <family val="2"/>
        <scheme val="minor"/>
      </rPr>
      <t xml:space="preserve">Gobierno de México, "Rosa Icela Rodríguez Velázquez," </t>
    </r>
    <r>
      <rPr>
        <sz val="10"/>
        <color rgb="FF1155CC"/>
        <rFont val="Arial"/>
        <family val="2"/>
        <scheme val="minor"/>
      </rPr>
      <t>https://presidente.gob.mx/rosa-icela-rodriguez-velazquez/</t>
    </r>
    <r>
      <rPr>
        <sz val="10"/>
        <rFont val="Arial"/>
        <family val="2"/>
        <scheme val="minor"/>
      </rPr>
      <t xml:space="preserve"> </t>
    </r>
  </si>
  <si>
    <t>Initial maximum salary: MXN $1,341,420 (signed 10 December 2019, in force 1 January 2020)
Current maximum salary: MXN $2,192,712 (signed 22 November 2023, in force 1 January 2024)
The maximum annual salary is calculated from ministers' (Secretarios/as del Estado) maximum monthly salary specified in the annual budget law. Salary figures for ministers were previously reported as post-tax, but since 2022 are reported as pre-tax.
More specific salary data, updated biweekly, are available for some government officials here: https://nominatransparente.rhnet.gob.mx/nomina-APF.</t>
  </si>
  <si>
    <t xml:space="preserve">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2024: Anexo 23.1.1. Límites Mínimos y Máximos de las percepciones Ordinarias Brutas y Netas Mensuales para los Servidores Públicos de la Administración Pública Federal (pesos)," https://www.diputados.gob.mx/LeyesBiblio/ref/pef_2024.htm </t>
  </si>
  <si>
    <r>
      <rPr>
        <sz val="10"/>
        <rFont val="Arial"/>
        <family val="2"/>
        <scheme val="minor"/>
      </rPr>
      <t xml:space="preserve">Gobierno de México, "Alfonso Durazo Montaño," </t>
    </r>
    <r>
      <rPr>
        <sz val="10"/>
        <color rgb="FF1155CC"/>
        <rFont val="Arial"/>
        <family val="2"/>
        <scheme val="minor"/>
      </rPr>
      <t>https://presidente.gob.mx/alfonso-durazo-montano/</t>
    </r>
    <r>
      <rPr>
        <sz val="10"/>
        <rFont val="Arial"/>
        <family val="2"/>
        <scheme val="minor"/>
      </rPr>
      <t xml:space="preserve">
</t>
    </r>
  </si>
  <si>
    <t>BBC, "Toma de protesta: quiénes integran el gabinete de AMLO, el presidente más votado de la historia de México," https://www.bbc.com/mundo/noticias-america-latina-46372431
Gobierno de México, "Secretaría de Seguridad: Presenta la Secretaría de Seguridad Pública ejes estratégicos en materia de Seguridad Pública," https://www.gob.mx/sspc/prensa/presenta-la-secretaria-de-seguridad-publica-ejes-estrategicos-en-materia-de-seguridad-publica-183888?idiom=es
AMLO, "Presidente confirma renuncia de Alfonso Durazo a la Secretaría de Seguridad y Protección Ciudadana; propone como sucesora a Rosa Icela Rodríguez," https://lopezobrador.org.mx/2020/10/30/presidente-confirma-renuncia-de-alfonso-durazo-a-la-secretaria-de-seguridad-y-proteccion-ciudadana-propone-como-sucesora-a-rosa-icela-rodriguez/</t>
  </si>
  <si>
    <r>
      <rPr>
        <sz val="10"/>
        <rFont val="Arial"/>
        <family val="2"/>
        <scheme val="minor"/>
      </rPr>
      <t xml:space="preserve">Gobierno de México, "Alfonso Durazo Montaño," </t>
    </r>
    <r>
      <rPr>
        <sz val="10"/>
        <color rgb="FF1155CC"/>
        <rFont val="Arial"/>
        <family val="2"/>
        <scheme val="minor"/>
      </rPr>
      <t>https://presidente.gob.mx/alfonso-durazo-montano/</t>
    </r>
  </si>
  <si>
    <t xml:space="preserve">Sistema de Información Legislativa, "Perfil del legislador Durazo Montaño, Francisco Alfonso," http://sil.gobernacion.gob.mx/Librerias/pp_PerfilLegislador.php?SID=&amp;Referencia=9221935 
El Universal, "Alfonso Durazo arranca campaña en Sonora por la gubernatura," https://www.eluniversal.com.mx/estados/alfonso-durazo-arranca-campana-en-sonora-por-la-gubernatura </t>
  </si>
  <si>
    <t xml:space="preserve">[1] Diario Oficial de la Federación, "Acuerdo por el que se establece la integración y el funcionamiento de los gabinetes.," http://dof.gob.mx/nota_detalle.php?codigo=5294041&amp;fecha=01/04/2013 
[2] Diario Oficial de la Federación, "ACUERDO por el que se modifica el diverso que establece la integración y el funcionamiento de los gabinetes.," https://www.dof.gob.mx/nota_detalle.php?codigo=5422463&amp;fecha=12/01/2016 </t>
  </si>
  <si>
    <t xml:space="preserve">[1] https://www.dropbox.com/s/pjn30gfuo7jtd47/Mexico_Executive_Acuerdo%20por%20el%20que%20se%20Establece%20la%20Integraci%C3%B3n%20y%20el%20Funcionamiento%20de%20los%20Gabinetes_2013_20210418.pdf?dl=0 
[2] https://www.dropbox.com/s/m2fabz8rtr7wiay/Mexico_Executive_Acuerdo%20por%20el%20que%20Se%20Modifica%20el%20Diverso%20que%20Establece%20la%20Integraci%C3%B3n%20y%20el%20Funcionamiento%20de%20los%20Gabinetes_2016_20220128.pdf?dl=0 </t>
  </si>
  <si>
    <r>
      <rPr>
        <sz val="10"/>
        <rFont val="Arial"/>
        <family val="2"/>
        <scheme val="minor"/>
      </rPr>
      <t xml:space="preserve">Cámara de Diputados, "Reglamento de la Ley de Obras Públicas y Servicios Relacionados con las Mismas," </t>
    </r>
    <r>
      <rPr>
        <sz val="10"/>
        <color rgb="FF1155CC"/>
        <rFont val="Arial"/>
        <family val="2"/>
        <scheme val="minor"/>
      </rPr>
      <t>http://www.diputados.gob.mx/LeyesBiblio/regley/Reg_LOPSRM.pdf</t>
    </r>
    <r>
      <rPr>
        <sz val="10"/>
        <rFont val="Arial"/>
        <family val="2"/>
        <scheme val="minor"/>
      </rPr>
      <t xml:space="preserve"> </t>
    </r>
  </si>
  <si>
    <r>
      <rPr>
        <sz val="10"/>
        <color rgb="FF000000"/>
        <rFont val="Arial"/>
        <family val="2"/>
        <scheme val="minor"/>
      </rPr>
      <t>https://www.dropbox.com/s/urz4zsxezk1hbac/Mexico_Executive_Reglamento%20de%20la%20Ley%20de%20Obras%20P%C3%BAblicas%20y%20Servicios%20Relacionados%20con%20las%20Mismas_2010_20210328.pdf?dl=0</t>
    </r>
    <r>
      <rPr>
        <sz val="10"/>
        <color rgb="FF000000"/>
        <rFont val="Arial"/>
        <family val="2"/>
        <scheme val="minor"/>
      </rPr>
      <t xml:space="preserve">  </t>
    </r>
  </si>
  <si>
    <r>
      <rPr>
        <sz val="10"/>
        <rFont val="Arial"/>
        <family val="2"/>
        <scheme val="minor"/>
      </rPr>
      <t xml:space="preserve">Cámara de Diputados, "Reglamento de la Ley del Servicio Profesional de Carrera en la Administración Pública Federal," </t>
    </r>
    <r>
      <rPr>
        <sz val="10"/>
        <color rgb="FF1155CC"/>
        <rFont val="Arial"/>
        <family val="2"/>
        <scheme val="minor"/>
      </rPr>
      <t>http://www.diputados.gob.mx/LeyesBiblio/regley/Reg_LSPCAPF.pdf</t>
    </r>
    <r>
      <rPr>
        <sz val="10"/>
        <rFont val="Arial"/>
        <family val="2"/>
        <scheme val="minor"/>
      </rPr>
      <t xml:space="preserve"> </t>
    </r>
  </si>
  <si>
    <r>
      <rPr>
        <sz val="10"/>
        <color rgb="FF000000"/>
        <rFont val="Arial"/>
        <family val="2"/>
        <scheme val="minor"/>
      </rPr>
      <t>https://www.dropbox.com/s/1h2jnpt9a5fmr2a/Mexico_Executive_Reglamento%20de%20la%20Ley%20del%20Servicio%20Profesional%20de%20Carrera%20en%20la%20Administraci%C3%B3n%20P%C3%BAblica%20Federal_2007_20210328.pdf?dl=0</t>
    </r>
    <r>
      <rPr>
        <sz val="10"/>
        <color rgb="FF000000"/>
        <rFont val="Arial"/>
        <family val="2"/>
        <scheme val="minor"/>
      </rPr>
      <t xml:space="preserve">  </t>
    </r>
  </si>
  <si>
    <r>
      <rPr>
        <sz val="10"/>
        <rFont val="Arial"/>
        <family val="2"/>
        <scheme val="minor"/>
      </rPr>
      <t xml:space="preserve">Cámara de Diputados, "Ley del Servicio Profesional de Carrera en la Administración Pública Federal," </t>
    </r>
    <r>
      <rPr>
        <sz val="10"/>
        <color rgb="FF1155CC"/>
        <rFont val="Arial"/>
        <family val="2"/>
        <scheme val="minor"/>
      </rPr>
      <t>https://www.diputados.gob.mx/LeyesBiblio/ref/lspcapf.htm</t>
    </r>
    <r>
      <rPr>
        <sz val="10"/>
        <rFont val="Arial"/>
        <family val="2"/>
        <scheme val="minor"/>
      </rPr>
      <t xml:space="preserve"> </t>
    </r>
  </si>
  <si>
    <r>
      <rPr>
        <sz val="10"/>
        <color rgb="FF000000"/>
        <rFont val="Arial"/>
        <family val="2"/>
        <scheme val="minor"/>
      </rPr>
      <t>https://www.dropbox.com/s/4d5in9f38c9eooq/Mexico_Executive_Ley%20del%20Servicio%20Profesional%20de%20Carrera%20en%20la%20Administraci%C3%B3n%20P%C3%BAblica%20Federal_2003_20210328.pdf?dl=0</t>
    </r>
    <r>
      <rPr>
        <sz val="10"/>
        <color rgb="FF000000"/>
        <rFont val="Arial"/>
        <family val="2"/>
        <scheme val="minor"/>
      </rPr>
      <t xml:space="preserve"> </t>
    </r>
  </si>
  <si>
    <r>
      <rPr>
        <sz val="10"/>
        <rFont val="Arial"/>
        <family val="2"/>
        <scheme val="minor"/>
      </rPr>
      <t xml:space="preserve">Cámara de Diputados, "Ley de Adquisiciones, Arrendamientos y Servicios del Sector Público," </t>
    </r>
    <r>
      <rPr>
        <sz val="10"/>
        <color rgb="FF1155CC"/>
        <rFont val="Arial"/>
        <family val="2"/>
        <scheme val="minor"/>
      </rPr>
      <t>https://www.diputados.gob.mx/LeyesBiblio/ref/laassp.htm</t>
    </r>
    <r>
      <rPr>
        <sz val="10"/>
        <rFont val="Arial"/>
        <family val="2"/>
        <scheme val="minor"/>
      </rPr>
      <t xml:space="preserve"> </t>
    </r>
  </si>
  <si>
    <r>
      <rPr>
        <sz val="10"/>
        <color rgb="FF000000"/>
        <rFont val="Arial"/>
        <family val="2"/>
        <scheme val="minor"/>
      </rPr>
      <t>https://www.dropbox.com/s/ahvfqkp17aio06x/Mexico_Executive_Ley%20de%20Adquisiciones%2C%20Arrendamientos%20y%20Servicios%20del%20Sector%20P%C3%BAblico%20y%20sus%20reformas_2000_20220124.pdf?dl=0</t>
    </r>
    <r>
      <rPr>
        <sz val="10"/>
        <color rgb="FF000000"/>
        <rFont val="Arial"/>
        <family val="2"/>
        <scheme val="minor"/>
      </rPr>
      <t xml:space="preserve"> </t>
    </r>
  </si>
  <si>
    <r>
      <rPr>
        <sz val="10"/>
        <rFont val="Arial"/>
        <family val="2"/>
        <scheme val="minor"/>
      </rPr>
      <t xml:space="preserve">Cámara de Diputados, "Ley de Obras Públicas y Servicios Relacionados con las Mismas," </t>
    </r>
    <r>
      <rPr>
        <sz val="10"/>
        <color rgb="FF1155CC"/>
        <rFont val="Arial"/>
        <family val="2"/>
        <scheme val="minor"/>
      </rPr>
      <t>http://web.archive.org/web/20210404234551/http://www.diputados.gob.mx/LeyesBiblio/pdf/56_130116.pdf</t>
    </r>
    <r>
      <rPr>
        <sz val="10"/>
        <rFont val="Arial"/>
        <family val="2"/>
        <scheme val="minor"/>
      </rPr>
      <t xml:space="preserve"> </t>
    </r>
  </si>
  <si>
    <r>
      <rPr>
        <sz val="10"/>
        <color rgb="FF000000"/>
        <rFont val="Arial"/>
        <family val="2"/>
        <scheme val="minor"/>
      </rPr>
      <t>https://www.dropbox.com/s/tnj8uxcbrv0gsct/Mexico_Executive_Ley%20de%20Obras%20P%C3%BAblicas%20y%20Servicios%20Relacionados%20con%20las%20Mismas_2000_20210328.pdf?dl=0</t>
    </r>
    <r>
      <rPr>
        <sz val="10"/>
        <color rgb="FF000000"/>
        <rFont val="Arial"/>
        <family val="2"/>
        <scheme val="minor"/>
      </rPr>
      <t xml:space="preserve"> </t>
    </r>
  </si>
  <si>
    <r>
      <rPr>
        <sz val="10"/>
        <rFont val="Arial"/>
        <family val="2"/>
        <scheme val="minor"/>
      </rPr>
      <t xml:space="preserve">Cámara de Diputados, "Ley Federal de Procedimiento Administrativo," </t>
    </r>
    <r>
      <rPr>
        <sz val="10"/>
        <color rgb="FF1155CC"/>
        <rFont val="Arial"/>
        <family val="2"/>
        <scheme val="minor"/>
      </rPr>
      <t>http://www.diputados.gob.mx/LeyesBiblio/pdf/112_180518.pdf</t>
    </r>
    <r>
      <rPr>
        <sz val="10"/>
        <rFont val="Arial"/>
        <family val="2"/>
        <scheme val="minor"/>
      </rPr>
      <t xml:space="preserve"> </t>
    </r>
  </si>
  <si>
    <r>
      <rPr>
        <sz val="10"/>
        <color rgb="FF000000"/>
        <rFont val="Arial"/>
        <family val="2"/>
        <scheme val="minor"/>
      </rPr>
      <t>https://www.dropbox.com/s/dsxujxqfb8haeff/Mexico_Executive_Ley%20Federal%20de%20Procedimiento%20Administrativo_1995_20210328.pdf?dl=0</t>
    </r>
    <r>
      <rPr>
        <sz val="10"/>
        <color rgb="FF000000"/>
        <rFont val="Arial"/>
        <family val="2"/>
        <scheme val="minor"/>
      </rPr>
      <t xml:space="preserve"> </t>
    </r>
  </si>
  <si>
    <r>
      <rPr>
        <sz val="10"/>
        <rFont val="Arial"/>
        <family val="2"/>
        <scheme val="minor"/>
      </rPr>
      <t xml:space="preserve">Cámara de Diputados, "Ley de Planeación," </t>
    </r>
    <r>
      <rPr>
        <sz val="10"/>
        <color rgb="FF1155CC"/>
        <rFont val="Arial"/>
        <family val="2"/>
        <scheme val="minor"/>
      </rPr>
      <t>https://www.diputados.gob.mx/LeyesBiblio/ref/lplan.htm</t>
    </r>
    <r>
      <rPr>
        <sz val="10"/>
        <rFont val="Arial"/>
        <family val="2"/>
        <scheme val="minor"/>
      </rPr>
      <t xml:space="preserve"> </t>
    </r>
  </si>
  <si>
    <r>
      <rPr>
        <sz val="10"/>
        <color rgb="FF000000"/>
        <rFont val="Arial"/>
        <family val="2"/>
        <scheme val="minor"/>
      </rPr>
      <t>https://www.dropbox.com/s/icx2av7wzrzeuil/Mexico_Executive_Ley%20de%20Planeaci%C3%B3n_1983_20210328.pdf?dl=0</t>
    </r>
    <r>
      <rPr>
        <sz val="10"/>
        <color rgb="FF000000"/>
        <rFont val="Arial"/>
        <family val="2"/>
        <scheme val="minor"/>
      </rPr>
      <t xml:space="preserve"> </t>
    </r>
  </si>
  <si>
    <r>
      <rPr>
        <sz val="10"/>
        <color rgb="FF000000"/>
        <rFont val="Arial"/>
        <family val="2"/>
        <scheme val="minor"/>
      </rPr>
      <t>https://www.dropbox.com/s/joj8olia1q78xvr/Mexico_Executive_Ley%20Org%C3%A1nica%20de%20la%20Administraci%C3%B3n%20P%C3%BAblica%20Federal_1976_20220124.pdf?dl=0</t>
    </r>
    <r>
      <rPr>
        <sz val="10"/>
        <color rgb="FF000000"/>
        <rFont val="Arial"/>
        <family val="2"/>
        <scheme val="minor"/>
      </rPr>
      <t xml:space="preserve">  </t>
    </r>
  </si>
  <si>
    <r>
      <rPr>
        <sz val="10"/>
        <rFont val="Arial"/>
        <family val="2"/>
        <scheme val="minor"/>
      </rPr>
      <t xml:space="preserve">Cámara de Diputados, "Reglamento de la Ley Federal de las Entidades Paraestatales," </t>
    </r>
    <r>
      <rPr>
        <sz val="10"/>
        <color rgb="FF1155CC"/>
        <rFont val="Arial"/>
        <family val="2"/>
        <scheme val="minor"/>
      </rPr>
      <t>https://www.sesna.gob.mx/wp-content/uploads/2019/08/71.dgv_.reg_lfep.pdf.pdf</t>
    </r>
    <r>
      <rPr>
        <sz val="10"/>
        <rFont val="Arial"/>
        <family val="2"/>
        <scheme val="minor"/>
      </rPr>
      <t xml:space="preserve"> </t>
    </r>
  </si>
  <si>
    <r>
      <rPr>
        <sz val="10"/>
        <color rgb="FF000000"/>
        <rFont val="Arial"/>
        <family val="2"/>
        <scheme val="minor"/>
      </rPr>
      <t>https://www.dropbox.com/s/nnqo1mllzbp2z3k/Mexico_Executive_Reglamento%20de%20la%20Ley%20Federal%20de%20las%20Entidades%20Paraestatales_1990_20210328.pdf?dl=0</t>
    </r>
    <r>
      <rPr>
        <sz val="10"/>
        <color rgb="FF000000"/>
        <rFont val="Arial"/>
        <family val="2"/>
        <scheme val="minor"/>
      </rPr>
      <t xml:space="preserve"> </t>
    </r>
  </si>
  <si>
    <r>
      <rPr>
        <sz val="10"/>
        <rFont val="Arial"/>
        <family val="2"/>
        <scheme val="minor"/>
      </rPr>
      <t xml:space="preserve">Cámara de Diputados, "Ley Federal de las Entidades Paraestatales," </t>
    </r>
    <r>
      <rPr>
        <sz val="10"/>
        <color rgb="FF1155CC"/>
        <rFont val="Arial"/>
        <family val="2"/>
        <scheme val="minor"/>
      </rPr>
      <t>https://www.diputados.gob.mx/LeyesBiblio/ref/lfep.htm</t>
    </r>
    <r>
      <rPr>
        <sz val="10"/>
        <rFont val="Arial"/>
        <family val="2"/>
        <scheme val="minor"/>
      </rPr>
      <t xml:space="preserve"> </t>
    </r>
  </si>
  <si>
    <r>
      <rPr>
        <sz val="10"/>
        <color rgb="FF000000"/>
        <rFont val="Arial"/>
        <family val="2"/>
        <scheme val="minor"/>
      </rPr>
      <t>https://www.dropbox.com/s/qv78eelp414tplr/Mexico_Executive_Ley%20Federal%20De%20Las%20Entidades%20Paraestatales_1986_20210328.pdf?dl=0</t>
    </r>
    <r>
      <rPr>
        <sz val="10"/>
        <color rgb="FF000000"/>
        <rFont val="Arial"/>
        <family val="2"/>
        <scheme val="minor"/>
      </rPr>
      <t xml:space="preserve"> </t>
    </r>
  </si>
  <si>
    <r>
      <rPr>
        <sz val="10"/>
        <rFont val="Arial"/>
        <family val="2"/>
        <scheme val="minor"/>
      </rPr>
      <t xml:space="preserve">Diario Oficial De La Federación, "Reglamento de la Oficina de la Presidencia de la República.," </t>
    </r>
    <r>
      <rPr>
        <sz val="10"/>
        <color rgb="FF1155CC"/>
        <rFont val="Arial"/>
        <family val="2"/>
        <scheme val="minor"/>
      </rPr>
      <t>http://dof.gob.mx/nota_detalle.php?codigo=5581283&amp;fecha=09/12/2019</t>
    </r>
    <r>
      <rPr>
        <sz val="10"/>
        <rFont val="Arial"/>
        <family val="2"/>
        <scheme val="minor"/>
      </rPr>
      <t xml:space="preserve"> </t>
    </r>
  </si>
  <si>
    <r>
      <rPr>
        <sz val="10"/>
        <color rgb="FF000000"/>
        <rFont val="Arial"/>
        <family val="2"/>
        <scheme val="minor"/>
      </rPr>
      <t>https://www.dropbox.com/s/kdxyqs8bq10iok8/Mexico_Executive_Reglamento%20de%20la%20Oficina%20de%20la%20Presidencia%20de%20la%20Rep%C3%BAblica_2019_20210328.pdf?dl=0</t>
    </r>
    <r>
      <rPr>
        <sz val="10"/>
        <color rgb="FF000000"/>
        <rFont val="Arial"/>
        <family val="2"/>
        <scheme val="minor"/>
      </rPr>
      <t xml:space="preserve"> </t>
    </r>
  </si>
  <si>
    <r>
      <rPr>
        <sz val="10"/>
        <rFont val="Arial"/>
        <family val="2"/>
        <scheme val="minor"/>
      </rPr>
      <t xml:space="preserve">Diario Oficial De La Federación, "ACUERDO por el que se crea la Oficina de la Presidencia de la República.," </t>
    </r>
    <r>
      <rPr>
        <sz val="10"/>
        <color rgb="FF1155CC"/>
        <rFont val="Arial"/>
        <family val="2"/>
        <scheme val="minor"/>
      </rPr>
      <t>http://dof.gob.mx/nota_detalle.php?codigo=4939290&amp;fecha=04/12/2006</t>
    </r>
    <r>
      <rPr>
        <sz val="10"/>
        <rFont val="Arial"/>
        <family val="2"/>
        <scheme val="minor"/>
      </rPr>
      <t xml:space="preserve"> </t>
    </r>
  </si>
  <si>
    <r>
      <rPr>
        <sz val="10"/>
        <color rgb="FF000000"/>
        <rFont val="Arial"/>
        <family val="2"/>
        <scheme val="minor"/>
      </rPr>
      <t>https://www.dropbox.com/s/85wyj6yr7gtgqtr/Mexico_Executive_Acuerdo%20por%20el%20que%20se%20crea%20la%20Oficina%20de%20la%20Presidencia%20de%20la%20Rep%C3%BAblica_2006_20210418.pdf?dl=0</t>
    </r>
    <r>
      <rPr>
        <sz val="10"/>
        <color rgb="FF000000"/>
        <rFont val="Arial"/>
        <family val="2"/>
        <scheme val="minor"/>
      </rPr>
      <t xml:space="preserve"> </t>
    </r>
  </si>
  <si>
    <r>
      <rPr>
        <sz val="10"/>
        <rFont val="Arial"/>
        <family val="2"/>
        <scheme val="minor"/>
      </rPr>
      <t xml:space="preserve">Diario Oficial De La Federación, "ACUERDO por el que se establecen las Unidades Administrativas de la Presidencia de la República.," </t>
    </r>
    <r>
      <rPr>
        <sz val="10"/>
        <color rgb="FF1155CC"/>
        <rFont val="Arial"/>
        <family val="2"/>
        <scheme val="minor"/>
      </rPr>
      <t>http://dof.gob.mx/nota_detalle.php?codigo=751833&amp;fecha=13/12/2004</t>
    </r>
    <r>
      <rPr>
        <sz val="10"/>
        <rFont val="Arial"/>
        <family val="2"/>
        <scheme val="minor"/>
      </rPr>
      <t xml:space="preserve"> </t>
    </r>
  </si>
  <si>
    <r>
      <rPr>
        <sz val="10"/>
        <color rgb="FF000000"/>
        <rFont val="Arial"/>
        <family val="2"/>
        <scheme val="minor"/>
      </rPr>
      <t>https://www.dropbox.com/s/46dt7ouaesjc9zq/Mexico_Executive_Acuerdo%20Por%20El%20Que%20Se%20Establecen%20Las%20Unidades%20Administrativas%20De%20La%20Presidencia%20De%20La%20Rep%C3%BAblica_2004_20210418.pdf?dl=0</t>
    </r>
    <r>
      <rPr>
        <sz val="10"/>
        <color rgb="FF000000"/>
        <rFont val="Arial"/>
        <family val="2"/>
        <scheme val="minor"/>
      </rPr>
      <t xml:space="preserve"> </t>
    </r>
  </si>
  <si>
    <t>Country</t>
  </si>
  <si>
    <t>Institutional Category</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</si>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</sst>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quot;-&quot;mm&quot;-&quot;dd"/>
    <numFmt numFmtId="165" formatCode="d\ mmmm\ yyyy"/>
  </numFmts>
  <fonts count="26" x14ac:knownFonts="1">
    <font>
      <sz val="10"/>
      <color rgb="FF000000"/>
      <name val="Arial"/>
      <scheme val="minor"/>
    </font>
    <font>
      <sz val="10"/>
      <color rgb="FF000000"/>
      <name val="Arial"/>
      <family val="2"/>
    </font>
    <font>
      <sz val="10"/>
      <color theme="1"/>
      <name val="Arial"/>
      <family val="2"/>
      <scheme val="minor"/>
    </font>
    <font>
      <sz val="10"/>
      <color theme="1"/>
      <name val="Arial"/>
      <family val="2"/>
      <scheme val="minor"/>
    </font>
    <font>
      <sz val="10"/>
      <color theme="1"/>
      <name val="Arial"/>
      <family val="2"/>
    </font>
    <font>
      <sz val="10"/>
      <color rgb="FF000000"/>
      <name val="Arial"/>
      <family val="2"/>
    </font>
    <font>
      <u/>
      <sz val="10"/>
      <color rgb="FF1155CC"/>
      <name val="Arial"/>
      <family val="2"/>
    </font>
    <font>
      <u/>
      <sz val="10"/>
      <color rgb="FF0000FF"/>
      <name val="Arial"/>
      <family val="2"/>
    </font>
    <font>
      <sz val="11"/>
      <color theme="1"/>
      <name val="Arial"/>
      <family val="2"/>
    </font>
    <font>
      <sz val="10"/>
      <color theme="1"/>
      <name val="Arial"/>
      <family val="2"/>
    </font>
    <font>
      <u/>
      <sz val="10"/>
      <color rgb="FF1155CC"/>
      <name val="Arial"/>
      <family val="2"/>
    </font>
    <font>
      <u/>
      <sz val="10"/>
      <color rgb="FF000000"/>
      <name val="Arial"/>
      <family val="2"/>
    </font>
    <font>
      <sz val="11"/>
      <color theme="1"/>
      <name val="Arial"/>
      <family val="2"/>
      <scheme val="minor"/>
    </font>
    <font>
      <sz val="10"/>
      <color rgb="FF000000"/>
      <name val="Roboto"/>
    </font>
    <font>
      <u/>
      <sz val="10"/>
      <color rgb="FF0000FF"/>
      <name val="Arial"/>
      <family val="2"/>
    </font>
    <font>
      <sz val="11"/>
      <color rgb="FF000000"/>
      <name val="Arial"/>
      <family val="2"/>
    </font>
    <font>
      <sz val="10"/>
      <color rgb="FFD9EAD3"/>
      <name val="Arial"/>
      <family val="2"/>
    </font>
    <font>
      <sz val="10"/>
      <name val="Arial"/>
      <family val="2"/>
    </font>
    <font>
      <sz val="10"/>
      <color rgb="FFFF0000"/>
      <name val="Arial"/>
      <family val="2"/>
    </font>
    <font>
      <i/>
      <sz val="10"/>
      <color theme="1"/>
      <name val="Arial"/>
      <family val="2"/>
    </font>
    <font>
      <u/>
      <sz val="10"/>
      <name val="Arial"/>
      <family val="2"/>
    </font>
    <font>
      <b/>
      <sz val="10"/>
      <color theme="1"/>
      <name val="Arial"/>
      <family val="2"/>
    </font>
    <font>
      <sz val="10"/>
      <color rgb="FF000000"/>
      <name val="Arial"/>
      <family val="2"/>
      <scheme val="minor"/>
    </font>
    <font>
      <sz val="10"/>
      <name val="Arial"/>
      <family val="2"/>
      <scheme val="minor"/>
    </font>
    <font>
      <sz val="10"/>
      <color rgb="FF1155CC"/>
      <name val="Arial"/>
      <family val="2"/>
      <scheme val="minor"/>
    </font>
    <font>
      <u/>
      <sz val="10"/>
      <color rgb="FF1155CC"/>
      <name val="Arial"/>
      <family val="2"/>
      <scheme val="minor"/>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xf>
    <xf numFmtId="0" fontId="4" fillId="0" borderId="0" xfId="0" applyFont="1" applyAlignment="1">
      <alignment horizontal="center" vertical="top"/>
    </xf>
    <xf numFmtId="0" fontId="5" fillId="0" borderId="0" xfId="0" applyFont="1" applyAlignment="1">
      <alignment vertical="top" wrapText="1"/>
    </xf>
    <xf numFmtId="0" fontId="3" fillId="0" borderId="0" xfId="0" applyFont="1" applyAlignment="1">
      <alignment wrapText="1"/>
    </xf>
    <xf numFmtId="0" fontId="4" fillId="2" borderId="0" xfId="0" applyFont="1" applyFill="1" applyAlignment="1">
      <alignment vertical="top" wrapText="1"/>
    </xf>
    <xf numFmtId="49" fontId="4" fillId="0" borderId="0" xfId="0" applyNumberFormat="1" applyFont="1" applyAlignment="1">
      <alignment vertical="top" wrapText="1"/>
    </xf>
    <xf numFmtId="0" fontId="4" fillId="0" borderId="0" xfId="0" applyFont="1" applyAlignment="1">
      <alignment vertical="top" wrapText="1"/>
    </xf>
    <xf numFmtId="49" fontId="5" fillId="0" borderId="0" xfId="0" applyNumberFormat="1" applyFont="1" applyAlignment="1">
      <alignment vertical="top" wrapText="1"/>
    </xf>
    <xf numFmtId="0" fontId="8" fillId="0" borderId="0" xfId="0" applyFont="1" applyAlignment="1">
      <alignment vertical="top"/>
    </xf>
    <xf numFmtId="0" fontId="9" fillId="0" borderId="0" xfId="0" applyFont="1" applyAlignment="1">
      <alignment horizontal="left" vertical="top" wrapText="1"/>
    </xf>
    <xf numFmtId="0" fontId="9" fillId="0" borderId="0" xfId="0" applyFont="1" applyAlignment="1">
      <alignment vertical="top"/>
    </xf>
    <xf numFmtId="0" fontId="12" fillId="0" borderId="0" xfId="0" applyFont="1" applyAlignment="1">
      <alignment vertical="top"/>
    </xf>
    <xf numFmtId="0" fontId="12" fillId="0" borderId="0" xfId="0" applyFont="1" applyAlignment="1">
      <alignment horizontal="left" vertical="top" wrapText="1"/>
    </xf>
    <xf numFmtId="0" fontId="13" fillId="0" borderId="0" xfId="0" applyFont="1" applyAlignment="1">
      <alignment horizontal="left" vertical="top" wrapText="1"/>
    </xf>
    <xf numFmtId="0" fontId="3" fillId="0" borderId="0" xfId="0" applyFont="1" applyAlignment="1">
      <alignment vertical="top" wrapText="1"/>
    </xf>
    <xf numFmtId="0" fontId="4" fillId="0" borderId="0" xfId="0" applyFont="1" applyAlignment="1">
      <alignment vertical="top"/>
    </xf>
    <xf numFmtId="49" fontId="9" fillId="0" borderId="0" xfId="0" applyNumberFormat="1" applyFont="1" applyAlignment="1">
      <alignment vertical="top" wrapText="1"/>
    </xf>
    <xf numFmtId="49" fontId="9" fillId="0" borderId="0" xfId="0" applyNumberFormat="1" applyFont="1" applyAlignment="1">
      <alignment horizontal="left" vertical="top" wrapText="1"/>
    </xf>
    <xf numFmtId="0" fontId="2" fillId="0" borderId="0" xfId="0" applyFont="1" applyAlignment="1">
      <alignment wrapText="1"/>
    </xf>
    <xf numFmtId="0" fontId="15" fillId="0" borderId="0" xfId="0" applyFont="1" applyAlignment="1">
      <alignment horizontal="left" vertical="top" wrapText="1"/>
    </xf>
    <xf numFmtId="49" fontId="1" fillId="0" borderId="0" xfId="0" applyNumberFormat="1" applyFont="1" applyAlignment="1">
      <alignment vertical="top" wrapText="1"/>
    </xf>
    <xf numFmtId="0" fontId="0" fillId="0" borderId="0" xfId="0" applyAlignment="1">
      <alignment horizontal="left" vertical="top" wrapText="1"/>
    </xf>
    <xf numFmtId="0" fontId="4" fillId="0" borderId="0" xfId="0" applyFont="1" applyAlignment="1">
      <alignment horizontal="left" vertical="top" wrapText="1"/>
    </xf>
    <xf numFmtId="10" fontId="4" fillId="0" borderId="0" xfId="0" applyNumberFormat="1" applyFont="1" applyAlignment="1">
      <alignment horizontal="left" vertical="top" wrapText="1"/>
    </xf>
    <xf numFmtId="0" fontId="1" fillId="0" borderId="0" xfId="0" applyFont="1" applyAlignment="1">
      <alignment horizontal="left" vertical="top"/>
    </xf>
    <xf numFmtId="0" fontId="3" fillId="0" borderId="0" xfId="0" applyFont="1" applyAlignment="1">
      <alignment horizontal="left" vertical="top"/>
    </xf>
    <xf numFmtId="49" fontId="4" fillId="0" borderId="0" xfId="0" applyNumberFormat="1" applyFont="1" applyAlignment="1">
      <alignment horizontal="left" vertical="top" wrapText="1"/>
    </xf>
    <xf numFmtId="49" fontId="3" fillId="0" borderId="0" xfId="0" applyNumberFormat="1" applyFont="1" applyAlignment="1">
      <alignment horizontal="left" vertical="top" wrapText="1"/>
    </xf>
    <xf numFmtId="49" fontId="0" fillId="0" borderId="0" xfId="0" applyNumberFormat="1" applyAlignment="1">
      <alignment horizontal="left" vertical="top" wrapText="1"/>
    </xf>
    <xf numFmtId="0" fontId="0" fillId="0" borderId="0" xfId="0" applyAlignment="1">
      <alignment wrapText="1"/>
    </xf>
    <xf numFmtId="49" fontId="3" fillId="0" borderId="0" xfId="0" applyNumberFormat="1" applyFont="1" applyAlignment="1">
      <alignment vertical="top" wrapText="1"/>
    </xf>
    <xf numFmtId="10" fontId="4" fillId="0" borderId="0" xfId="0" applyNumberFormat="1" applyFont="1" applyAlignment="1">
      <alignment vertical="top" wrapText="1"/>
    </xf>
    <xf numFmtId="0" fontId="5" fillId="0" borderId="0" xfId="0" applyFont="1" applyAlignment="1">
      <alignment horizontal="left" vertical="top" wrapText="1"/>
    </xf>
    <xf numFmtId="49" fontId="7" fillId="0" borderId="0" xfId="0" applyNumberFormat="1" applyFont="1" applyAlignment="1">
      <alignment horizontal="left" vertical="top" wrapText="1"/>
    </xf>
    <xf numFmtId="49" fontId="10" fillId="0" borderId="0" xfId="0" applyNumberFormat="1" applyFont="1" applyAlignment="1">
      <alignment horizontal="left" vertical="top" wrapText="1"/>
    </xf>
    <xf numFmtId="49" fontId="1" fillId="0" borderId="0" xfId="0" applyNumberFormat="1" applyFont="1" applyAlignment="1">
      <alignment horizontal="left" vertical="top" wrapText="1"/>
    </xf>
    <xf numFmtId="49" fontId="14" fillId="0" borderId="0" xfId="0" applyNumberFormat="1" applyFont="1" applyAlignment="1">
      <alignment horizontal="left" vertical="top" wrapText="1"/>
    </xf>
    <xf numFmtId="49" fontId="0" fillId="0" borderId="0" xfId="0" applyNumberFormat="1" applyAlignment="1">
      <alignment vertical="top" wrapText="1"/>
    </xf>
    <xf numFmtId="0" fontId="0" fillId="0" borderId="0" xfId="0" applyAlignment="1">
      <alignment horizontal="left" wrapText="1"/>
    </xf>
    <xf numFmtId="49" fontId="4" fillId="0" borderId="0" xfId="0" applyNumberFormat="1" applyFont="1" applyAlignment="1">
      <alignment horizontal="left" wrapText="1"/>
    </xf>
    <xf numFmtId="164" fontId="4" fillId="0" borderId="0" xfId="0" applyNumberFormat="1" applyFont="1" applyAlignment="1">
      <alignment horizontal="left" vertical="top" wrapText="1"/>
    </xf>
    <xf numFmtId="49" fontId="16" fillId="0" borderId="0" xfId="0" applyNumberFormat="1" applyFont="1" applyAlignment="1">
      <alignment vertical="top" wrapText="1"/>
    </xf>
    <xf numFmtId="165" fontId="4" fillId="0" borderId="0" xfId="0" applyNumberFormat="1" applyFont="1" applyAlignment="1">
      <alignment horizontal="left" vertical="top" wrapText="1"/>
    </xf>
    <xf numFmtId="0" fontId="17" fillId="0" borderId="0" xfId="0" applyFont="1" applyAlignment="1">
      <alignment vertical="top" wrapText="1"/>
    </xf>
    <xf numFmtId="0" fontId="17" fillId="0" borderId="0" xfId="0" applyFont="1" applyAlignment="1">
      <alignment horizontal="left" vertical="top" wrapText="1"/>
    </xf>
    <xf numFmtId="0" fontId="4" fillId="0" borderId="0" xfId="0" applyFont="1" applyAlignment="1">
      <alignment horizontal="center" vertical="top"/>
    </xf>
    <xf numFmtId="0" fontId="0" fillId="0" borderId="0" xfId="0"/>
  </cellXfs>
  <cellStyles count="1">
    <cellStyle name="Normal" xfId="0" builtinId="0"/>
  </cellStyles>
  <dxfs count="48">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8.xml.rels><?xml version="1.0" encoding="UTF-8" standalone="yes"?>
<Relationships xmlns="http://schemas.openxmlformats.org/package/2006/relationships"><Relationship Id="rId8" Type="http://schemas.openxmlformats.org/officeDocument/2006/relationships/hyperlink" Target="http://portaltransparencia.gob.mx/pot/estructura/showOrganigrama.do?method=showOrganigrama&amp;_idDependencia=12" TargetMode="External"/><Relationship Id="rId13" Type="http://schemas.openxmlformats.org/officeDocument/2006/relationships/hyperlink" Target="https://www.diputados.gob.mx/LeyesBiblio/ref/pef_2022.htm." TargetMode="External"/><Relationship Id="rId18" Type="http://schemas.openxmlformats.org/officeDocument/2006/relationships/hyperlink" Target="https://www.bbc.com/mundo/noticias-america-latina-46372431" TargetMode="External"/><Relationship Id="rId3" Type="http://schemas.openxmlformats.org/officeDocument/2006/relationships/hyperlink" Target="http://www.diputados.gob.mx/LeyesBiblio/ref/loapf.htm" TargetMode="External"/><Relationship Id="rId21" Type="http://schemas.openxmlformats.org/officeDocument/2006/relationships/hyperlink" Target="https://nominatransparente.rhnet.gob.mx/nomina-APF" TargetMode="External"/><Relationship Id="rId7" Type="http://schemas.openxmlformats.org/officeDocument/2006/relationships/hyperlink" Target="http://www.diputados.gob.mx/LeyesBiblio/regla/n236.pdf" TargetMode="External"/><Relationship Id="rId12" Type="http://schemas.openxmlformats.org/officeDocument/2006/relationships/hyperlink" Target="https://www.diputados.gob.mx/LeyesBiblio/ref/pef_2024.htm" TargetMode="External"/><Relationship Id="rId17" Type="http://schemas.openxmlformats.org/officeDocument/2006/relationships/hyperlink" Target="https://www.gob.mx/salud/estructuras/dr-jorge-alcocer-varela" TargetMode="External"/><Relationship Id="rId2" Type="http://schemas.openxmlformats.org/officeDocument/2006/relationships/hyperlink" Target="http://www.diputados.gob.mx/LeyesBiblio/ref/loapf.htm" TargetMode="External"/><Relationship Id="rId16" Type="http://schemas.openxmlformats.org/officeDocument/2006/relationships/hyperlink" Target="https://mecanismosdeparticipacion.segob.gob.mx/es/Mecanismos/Consulta" TargetMode="External"/><Relationship Id="rId20" Type="http://schemas.openxmlformats.org/officeDocument/2006/relationships/hyperlink" Target="https://www.gob.mx/salud/estructuras/dr-jorge-alcocer-varela" TargetMode="External"/><Relationship Id="rId1" Type="http://schemas.openxmlformats.org/officeDocument/2006/relationships/hyperlink" Target="http://www.diputados.gob.mx/LeyesBiblio/ref/loapf.htm" TargetMode="External"/><Relationship Id="rId6" Type="http://schemas.openxmlformats.org/officeDocument/2006/relationships/hyperlink" Target="http://www.diputados.gob.mx/LeyesBiblio/regla/n236.pdf" TargetMode="External"/><Relationship Id="rId11" Type="http://schemas.openxmlformats.org/officeDocument/2006/relationships/hyperlink" Target="http://www.diputados.gob.mx/LeyesBiblio/regla/n236.pdf" TargetMode="External"/><Relationship Id="rId5" Type="http://schemas.openxmlformats.org/officeDocument/2006/relationships/hyperlink" Target="https://www.gob.mx/salud" TargetMode="External"/><Relationship Id="rId15" Type="http://schemas.openxmlformats.org/officeDocument/2006/relationships/hyperlink" Target="http://www.diputados.gob.mx/LeyesBiblio/ref/loapf.htm" TargetMode="External"/><Relationship Id="rId10" Type="http://schemas.openxmlformats.org/officeDocument/2006/relationships/hyperlink" Target="https://doi.org/10.1590/S0104-59701998000200002." TargetMode="External"/><Relationship Id="rId19" Type="http://schemas.openxmlformats.org/officeDocument/2006/relationships/hyperlink" Target="https://www.gob.mx/salud/estructuras/dr-jorge-alcocer-varela" TargetMode="External"/><Relationship Id="rId4" Type="http://schemas.openxmlformats.org/officeDocument/2006/relationships/hyperlink" Target="https://www.gob.mx/salud/que-hacemos" TargetMode="External"/><Relationship Id="rId9" Type="http://schemas.openxmlformats.org/officeDocument/2006/relationships/hyperlink" Target="https://doi.org/10.1590/S0104-59701998000200002" TargetMode="External"/><Relationship Id="rId14" Type="http://schemas.openxmlformats.org/officeDocument/2006/relationships/hyperlink" Target="https://www.diputados.gob.mx/LeyesBiblio/ref/pef_2022.htm." TargetMode="External"/><Relationship Id="rId22" Type="http://schemas.openxmlformats.org/officeDocument/2006/relationships/hyperlink" Target="http://www.diputados.gob.mx/LeyesBiblio/abro/pef_2018.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99"/>
  <sheetViews>
    <sheetView tabSelected="1" workbookViewId="0">
      <selection activeCell="B18" sqref="B18"/>
    </sheetView>
  </sheetViews>
  <sheetFormatPr baseColWidth="10" defaultColWidth="12.6640625" defaultRowHeight="15.75" customHeight="1" x14ac:dyDescent="0.15"/>
  <cols>
    <col min="1" max="2" width="20.83203125" customWidth="1"/>
    <col min="3" max="5" width="50.83203125" customWidth="1"/>
  </cols>
  <sheetData>
    <row r="1" spans="1:26" ht="15.75" customHeight="1" x14ac:dyDescent="0.15">
      <c r="A1" s="49" t="s">
        <v>1072</v>
      </c>
      <c r="B1" s="49" t="s">
        <v>1073</v>
      </c>
      <c r="C1" s="49" t="s">
        <v>1074</v>
      </c>
      <c r="D1" s="1"/>
      <c r="E1" s="1"/>
      <c r="F1" s="1"/>
      <c r="G1" s="1"/>
      <c r="H1" s="1"/>
      <c r="I1" s="2"/>
      <c r="J1" s="3"/>
      <c r="K1" s="3"/>
      <c r="L1" s="3"/>
      <c r="M1" s="3"/>
      <c r="N1" s="3"/>
      <c r="O1" s="3"/>
      <c r="P1" s="3"/>
      <c r="Q1" s="3"/>
      <c r="R1" s="3"/>
      <c r="S1" s="3"/>
      <c r="T1" s="3"/>
      <c r="U1" s="3"/>
      <c r="V1" s="3"/>
      <c r="W1" s="3"/>
      <c r="X1" s="3"/>
      <c r="Y1" s="3"/>
      <c r="Z1" s="3"/>
    </row>
    <row r="2" spans="1:26" ht="15.75" customHeight="1" x14ac:dyDescent="0.15">
      <c r="A2" s="49" t="s">
        <v>0</v>
      </c>
      <c r="B2" s="49" t="s">
        <v>1</v>
      </c>
      <c r="C2" s="29" t="s">
        <v>2</v>
      </c>
      <c r="D2" s="1"/>
      <c r="E2" s="4"/>
      <c r="F2" s="4"/>
      <c r="G2" s="4"/>
      <c r="H2" s="4"/>
      <c r="I2" s="3"/>
      <c r="J2" s="3"/>
      <c r="K2" s="3"/>
      <c r="L2" s="3"/>
      <c r="M2" s="3"/>
      <c r="N2" s="3"/>
      <c r="O2" s="3"/>
      <c r="P2" s="3"/>
      <c r="Q2" s="3"/>
      <c r="R2" s="3"/>
      <c r="S2" s="3"/>
      <c r="T2" s="3"/>
      <c r="U2" s="3"/>
      <c r="V2" s="3"/>
      <c r="W2" s="3"/>
      <c r="X2" s="3"/>
      <c r="Y2" s="3"/>
      <c r="Z2" s="3"/>
    </row>
    <row r="3" spans="1:26" ht="15.75" customHeight="1" x14ac:dyDescent="0.15">
      <c r="A3" s="5"/>
      <c r="B3" s="5"/>
      <c r="C3" s="5"/>
      <c r="D3" s="5"/>
      <c r="E3" s="5"/>
      <c r="F3" s="5"/>
      <c r="G3" s="5"/>
      <c r="H3" s="5"/>
      <c r="I3" s="3"/>
      <c r="J3" s="3"/>
      <c r="K3" s="3"/>
      <c r="L3" s="3"/>
      <c r="M3" s="3"/>
      <c r="N3" s="3"/>
      <c r="O3" s="3"/>
      <c r="P3" s="3"/>
      <c r="Q3" s="3"/>
      <c r="R3" s="3"/>
      <c r="S3" s="3"/>
      <c r="T3" s="3"/>
      <c r="U3" s="3"/>
      <c r="V3" s="3"/>
      <c r="W3" s="3"/>
      <c r="X3" s="3"/>
      <c r="Y3" s="3"/>
      <c r="Z3" s="3"/>
    </row>
    <row r="4" spans="1:26" ht="15.75" customHeight="1" x14ac:dyDescent="0.15">
      <c r="A4" s="29"/>
      <c r="B4" s="30"/>
      <c r="D4" s="30"/>
      <c r="E4" s="30"/>
      <c r="F4" s="5"/>
      <c r="G4" s="5"/>
      <c r="H4" s="5"/>
      <c r="I4" s="20"/>
      <c r="N4" s="3"/>
      <c r="O4" s="3"/>
      <c r="P4" s="3"/>
      <c r="Q4" s="3"/>
      <c r="R4" s="3"/>
      <c r="S4" s="3"/>
      <c r="T4" s="3"/>
      <c r="U4" s="3"/>
      <c r="V4" s="3"/>
      <c r="W4" s="3"/>
      <c r="X4" s="3"/>
      <c r="Y4" s="3"/>
      <c r="Z4" s="3"/>
    </row>
    <row r="5" spans="1:26" ht="15.75" customHeight="1" x14ac:dyDescent="0.15">
      <c r="A5" s="1" t="s">
        <v>3</v>
      </c>
      <c r="B5" s="1" t="s">
        <v>4</v>
      </c>
      <c r="C5" s="7" t="s">
        <v>5</v>
      </c>
      <c r="D5" s="1" t="s">
        <v>6</v>
      </c>
      <c r="E5" s="1" t="s">
        <v>7</v>
      </c>
      <c r="F5" s="8"/>
      <c r="G5" s="5"/>
      <c r="H5" s="5"/>
      <c r="I5" s="7"/>
      <c r="J5" s="7"/>
      <c r="K5" s="7"/>
      <c r="L5" s="1"/>
      <c r="M5" s="1"/>
      <c r="N5" s="3"/>
      <c r="O5" s="3"/>
      <c r="P5" s="3"/>
      <c r="Q5" s="3"/>
      <c r="R5" s="3"/>
      <c r="S5" s="3"/>
      <c r="T5" s="3"/>
      <c r="U5" s="3"/>
      <c r="V5" s="3"/>
      <c r="W5" s="3"/>
      <c r="X5" s="3"/>
      <c r="Y5" s="3"/>
      <c r="Z5" s="3"/>
    </row>
    <row r="6" spans="1:26" ht="15.75" customHeight="1" x14ac:dyDescent="0.15">
      <c r="A6" s="11" t="s">
        <v>8</v>
      </c>
      <c r="B6" s="10" t="s">
        <v>9</v>
      </c>
      <c r="C6" s="11" t="s">
        <v>10</v>
      </c>
      <c r="D6" s="11" t="s">
        <v>11</v>
      </c>
      <c r="E6" s="11" t="s">
        <v>11</v>
      </c>
      <c r="F6" s="3"/>
      <c r="G6" s="3"/>
      <c r="H6" s="3"/>
      <c r="I6" s="3"/>
      <c r="J6" s="3"/>
      <c r="K6" s="3"/>
      <c r="L6" s="3"/>
      <c r="M6" s="3"/>
      <c r="N6" s="3"/>
      <c r="O6" s="3"/>
      <c r="P6" s="3"/>
      <c r="Q6" s="3"/>
      <c r="R6" s="3"/>
      <c r="S6" s="3"/>
      <c r="T6" s="3"/>
      <c r="U6" s="3"/>
      <c r="V6" s="3"/>
      <c r="W6" s="3"/>
      <c r="X6" s="3"/>
      <c r="Y6" s="3"/>
      <c r="Z6" s="3"/>
    </row>
    <row r="7" spans="1:26" ht="15.75" customHeight="1" x14ac:dyDescent="0.15">
      <c r="A7" s="11" t="s">
        <v>12</v>
      </c>
      <c r="B7" s="10" t="s">
        <v>13</v>
      </c>
      <c r="C7" s="34" t="s">
        <v>14</v>
      </c>
      <c r="D7" s="11" t="s">
        <v>11</v>
      </c>
      <c r="E7" s="11" t="s">
        <v>11</v>
      </c>
      <c r="F7" s="3"/>
      <c r="G7" s="3"/>
      <c r="H7" s="3"/>
      <c r="I7" s="3"/>
      <c r="J7" s="3"/>
      <c r="K7" s="3"/>
      <c r="L7" s="3"/>
      <c r="M7" s="3"/>
      <c r="N7" s="3"/>
      <c r="O7" s="3"/>
      <c r="P7" s="3"/>
      <c r="Q7" s="3"/>
      <c r="R7" s="3"/>
      <c r="S7" s="3"/>
      <c r="T7" s="3"/>
      <c r="U7" s="3"/>
      <c r="V7" s="3"/>
      <c r="W7" s="3"/>
      <c r="X7" s="3"/>
      <c r="Y7" s="3"/>
      <c r="Z7" s="3"/>
    </row>
    <row r="8" spans="1:26" ht="15.75" customHeight="1" x14ac:dyDescent="0.15">
      <c r="A8" s="11" t="s">
        <v>12</v>
      </c>
      <c r="B8" s="10" t="s">
        <v>15</v>
      </c>
      <c r="C8" s="11" t="s">
        <v>16</v>
      </c>
      <c r="D8" s="11" t="s">
        <v>16</v>
      </c>
      <c r="E8" s="11" t="s">
        <v>16</v>
      </c>
      <c r="F8" s="3"/>
      <c r="G8" s="3"/>
      <c r="H8" s="3"/>
      <c r="I8" s="3"/>
      <c r="J8" s="3"/>
      <c r="K8" s="3"/>
      <c r="L8" s="3"/>
      <c r="M8" s="3"/>
      <c r="N8" s="3"/>
      <c r="O8" s="3"/>
      <c r="P8" s="3"/>
      <c r="Q8" s="3"/>
      <c r="R8" s="3"/>
      <c r="S8" s="3"/>
      <c r="T8" s="3"/>
      <c r="U8" s="3"/>
      <c r="V8" s="3"/>
      <c r="W8" s="3"/>
      <c r="X8" s="3"/>
      <c r="Y8" s="3"/>
      <c r="Z8" s="3"/>
    </row>
    <row r="9" spans="1:26" ht="15.75" customHeight="1" x14ac:dyDescent="0.15">
      <c r="A9" s="11" t="s">
        <v>12</v>
      </c>
      <c r="B9" s="10" t="s">
        <v>17</v>
      </c>
      <c r="C9" s="26" t="s">
        <v>18</v>
      </c>
      <c r="D9" s="11" t="s">
        <v>19</v>
      </c>
      <c r="E9" s="34" t="s">
        <v>753</v>
      </c>
      <c r="F9" s="3"/>
      <c r="G9" s="3"/>
      <c r="H9" s="3"/>
      <c r="I9" s="3"/>
      <c r="J9" s="3"/>
      <c r="K9" s="3"/>
      <c r="L9" s="3"/>
      <c r="M9" s="3"/>
      <c r="N9" s="3"/>
      <c r="O9" s="3"/>
      <c r="P9" s="3"/>
      <c r="Q9" s="3"/>
      <c r="R9" s="3"/>
      <c r="S9" s="3"/>
      <c r="T9" s="3"/>
      <c r="U9" s="3"/>
      <c r="V9" s="3"/>
      <c r="W9" s="3"/>
      <c r="X9" s="3"/>
      <c r="Y9" s="3"/>
      <c r="Z9" s="3"/>
    </row>
    <row r="10" spans="1:26" ht="15.75" customHeight="1" x14ac:dyDescent="0.15">
      <c r="A10" s="11" t="s">
        <v>12</v>
      </c>
      <c r="B10" s="10" t="s">
        <v>20</v>
      </c>
      <c r="C10" s="4" t="s">
        <v>21</v>
      </c>
      <c r="D10" s="27" t="s">
        <v>11</v>
      </c>
      <c r="E10" s="34" t="s">
        <v>754</v>
      </c>
      <c r="F10" s="3"/>
      <c r="G10" s="3"/>
      <c r="H10" s="3"/>
      <c r="I10" s="3"/>
      <c r="J10" s="3"/>
      <c r="K10" s="3"/>
      <c r="L10" s="3"/>
      <c r="M10" s="3"/>
      <c r="N10" s="3"/>
      <c r="O10" s="3"/>
      <c r="P10" s="3"/>
      <c r="Q10" s="3"/>
      <c r="R10" s="3"/>
      <c r="S10" s="3"/>
      <c r="T10" s="3"/>
      <c r="U10" s="3"/>
      <c r="V10" s="3"/>
      <c r="W10" s="3"/>
      <c r="X10" s="3"/>
      <c r="Y10" s="3"/>
      <c r="Z10" s="3"/>
    </row>
    <row r="11" spans="1:26" ht="15.75" customHeight="1" x14ac:dyDescent="0.15">
      <c r="A11" s="11" t="s">
        <v>12</v>
      </c>
      <c r="B11" s="10" t="s">
        <v>22</v>
      </c>
      <c r="C11" s="28">
        <f>2030963033267/9066045800000</f>
        <v>0.22401861606159104</v>
      </c>
      <c r="D11" s="27" t="s">
        <v>11</v>
      </c>
      <c r="E11" s="34" t="s">
        <v>754</v>
      </c>
      <c r="F11" s="3"/>
      <c r="G11" s="3"/>
      <c r="H11" s="3"/>
      <c r="I11" s="3"/>
      <c r="J11" s="3"/>
      <c r="K11" s="3"/>
      <c r="L11" s="3"/>
      <c r="M11" s="3"/>
      <c r="N11" s="3"/>
      <c r="O11" s="3"/>
      <c r="P11" s="3"/>
      <c r="Q11" s="3"/>
      <c r="R11" s="3"/>
      <c r="S11" s="3"/>
      <c r="T11" s="3"/>
      <c r="U11" s="3"/>
      <c r="V11" s="3"/>
      <c r="W11" s="3"/>
      <c r="X11" s="3"/>
      <c r="Y11" s="3"/>
      <c r="Z11" s="3"/>
    </row>
    <row r="12" spans="1:26" ht="15.75" customHeight="1" x14ac:dyDescent="0.15">
      <c r="A12" s="11" t="s">
        <v>12</v>
      </c>
      <c r="B12" s="10" t="s">
        <v>23</v>
      </c>
      <c r="C12" s="34" t="s">
        <v>24</v>
      </c>
      <c r="D12" s="11" t="s">
        <v>11</v>
      </c>
      <c r="E12" s="34" t="s">
        <v>755</v>
      </c>
      <c r="F12" s="3"/>
      <c r="G12" s="3"/>
      <c r="H12" s="3"/>
      <c r="I12" s="3"/>
      <c r="J12" s="3"/>
      <c r="K12" s="3"/>
      <c r="L12" s="3"/>
      <c r="M12" s="3"/>
      <c r="N12" s="3"/>
      <c r="O12" s="3"/>
      <c r="P12" s="3"/>
      <c r="Q12" s="3"/>
      <c r="R12" s="3"/>
      <c r="S12" s="3"/>
      <c r="T12" s="3"/>
      <c r="U12" s="3"/>
      <c r="V12" s="3"/>
      <c r="W12" s="3"/>
      <c r="X12" s="3"/>
      <c r="Y12" s="3"/>
      <c r="Z12" s="3"/>
    </row>
    <row r="13" spans="1:26" ht="15.75" customHeight="1" x14ac:dyDescent="0.15">
      <c r="A13" s="10" t="s">
        <v>25</v>
      </c>
      <c r="B13" s="10" t="s">
        <v>26</v>
      </c>
      <c r="C13" s="10" t="s">
        <v>27</v>
      </c>
      <c r="D13" s="10" t="s">
        <v>28</v>
      </c>
      <c r="E13" s="34" t="s">
        <v>756</v>
      </c>
      <c r="F13" s="3"/>
      <c r="G13" s="3"/>
      <c r="H13" s="3"/>
      <c r="I13" s="3"/>
      <c r="J13" s="3"/>
      <c r="K13" s="3"/>
      <c r="L13" s="3"/>
      <c r="M13" s="3"/>
      <c r="N13" s="3"/>
      <c r="O13" s="3"/>
      <c r="P13" s="3"/>
      <c r="Q13" s="3"/>
      <c r="R13" s="3"/>
      <c r="S13" s="3"/>
      <c r="T13" s="3"/>
      <c r="U13" s="3"/>
      <c r="V13" s="3"/>
      <c r="W13" s="3"/>
      <c r="X13" s="3"/>
      <c r="Y13" s="3"/>
      <c r="Z13" s="3"/>
    </row>
    <row r="14" spans="1:26" ht="15.75" customHeight="1" x14ac:dyDescent="0.15">
      <c r="A14" s="10" t="s">
        <v>25</v>
      </c>
      <c r="B14" s="11" t="s">
        <v>29</v>
      </c>
      <c r="C14" s="11" t="s">
        <v>30</v>
      </c>
      <c r="D14" s="11" t="s">
        <v>31</v>
      </c>
      <c r="E14" s="34" t="s">
        <v>757</v>
      </c>
      <c r="F14" s="3"/>
      <c r="G14" s="3"/>
      <c r="H14" s="3"/>
      <c r="I14" s="3"/>
      <c r="J14" s="3"/>
      <c r="K14" s="3"/>
      <c r="L14" s="3"/>
      <c r="M14" s="3"/>
      <c r="N14" s="3"/>
      <c r="O14" s="3"/>
      <c r="P14" s="3"/>
      <c r="Q14" s="3"/>
      <c r="R14" s="3"/>
      <c r="S14" s="3"/>
      <c r="T14" s="3"/>
      <c r="U14" s="3"/>
      <c r="V14" s="3"/>
      <c r="W14" s="3"/>
      <c r="X14" s="3"/>
      <c r="Y14" s="3"/>
      <c r="Z14" s="3"/>
    </row>
    <row r="15" spans="1:26" ht="15.75" customHeight="1" x14ac:dyDescent="0.15">
      <c r="A15" s="10" t="s">
        <v>25</v>
      </c>
      <c r="B15" s="11" t="s">
        <v>32</v>
      </c>
      <c r="C15" s="11" t="s">
        <v>33</v>
      </c>
      <c r="D15" s="11" t="s">
        <v>34</v>
      </c>
      <c r="E15" s="34" t="s">
        <v>758</v>
      </c>
      <c r="F15" s="3"/>
      <c r="G15" s="3"/>
      <c r="H15" s="3"/>
      <c r="I15" s="3"/>
      <c r="J15" s="3"/>
      <c r="K15" s="3"/>
      <c r="L15" s="3"/>
      <c r="M15" s="3"/>
      <c r="N15" s="3"/>
      <c r="O15" s="3"/>
      <c r="P15" s="3"/>
      <c r="Q15" s="3"/>
      <c r="R15" s="3"/>
      <c r="S15" s="3"/>
      <c r="T15" s="3"/>
      <c r="U15" s="3"/>
      <c r="V15" s="3"/>
      <c r="W15" s="3"/>
      <c r="X15" s="3"/>
      <c r="Y15" s="3"/>
      <c r="Z15" s="3"/>
    </row>
    <row r="16" spans="1:26" ht="15.75" customHeight="1" x14ac:dyDescent="0.15">
      <c r="A16" s="10" t="s">
        <v>25</v>
      </c>
      <c r="B16" s="11" t="s">
        <v>35</v>
      </c>
      <c r="C16" s="11" t="s">
        <v>36</v>
      </c>
      <c r="D16" s="11" t="s">
        <v>37</v>
      </c>
      <c r="E16" s="34" t="s">
        <v>759</v>
      </c>
      <c r="F16" s="3"/>
      <c r="G16" s="3"/>
      <c r="H16" s="3"/>
      <c r="I16" s="3"/>
      <c r="J16" s="3"/>
      <c r="K16" s="3"/>
      <c r="L16" s="3"/>
      <c r="M16" s="3"/>
      <c r="N16" s="3"/>
      <c r="O16" s="3"/>
      <c r="P16" s="3"/>
      <c r="Q16" s="3"/>
      <c r="R16" s="3"/>
      <c r="S16" s="3"/>
      <c r="T16" s="3"/>
      <c r="U16" s="3"/>
      <c r="V16" s="3"/>
      <c r="W16" s="3"/>
      <c r="X16" s="3"/>
      <c r="Y16" s="3"/>
      <c r="Z16" s="3"/>
    </row>
    <row r="17" spans="1:26" ht="15.75" customHeight="1" x14ac:dyDescent="0.15">
      <c r="A17" s="12"/>
      <c r="B17" s="11"/>
      <c r="C17" s="11"/>
      <c r="D17" s="11"/>
      <c r="E17" s="11"/>
      <c r="F17" s="3"/>
      <c r="G17" s="3"/>
      <c r="H17" s="3"/>
      <c r="I17" s="3"/>
      <c r="J17" s="3"/>
      <c r="K17" s="3"/>
      <c r="L17" s="3"/>
      <c r="M17" s="3"/>
      <c r="N17" s="3"/>
      <c r="O17" s="3"/>
      <c r="P17" s="3"/>
      <c r="Q17" s="3"/>
      <c r="R17" s="3"/>
      <c r="S17" s="3"/>
      <c r="T17" s="3"/>
      <c r="U17" s="3"/>
      <c r="V17" s="3"/>
      <c r="W17" s="3"/>
      <c r="X17" s="3"/>
      <c r="Y17" s="3"/>
      <c r="Z17" s="3"/>
    </row>
    <row r="18" spans="1:26" ht="15.75" customHeight="1" x14ac:dyDescent="0.15">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5.75" customHeight="1" x14ac:dyDescent="0.15">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5.75" customHeight="1" x14ac:dyDescent="0.1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5.75" customHeight="1" x14ac:dyDescent="0.15">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5.75" customHeight="1" x14ac:dyDescent="0.15">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5.75" customHeight="1" x14ac:dyDescent="0.15">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5.75" customHeight="1" x14ac:dyDescent="0.1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5.75"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5.75" customHeight="1" x14ac:dyDescent="0.1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5.75" customHeight="1" x14ac:dyDescent="0.15">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5.75" customHeight="1" x14ac:dyDescent="0.1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5.75" customHeight="1" x14ac:dyDescent="0.1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5.75" customHeight="1" x14ac:dyDescent="0.15">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5.75" customHeight="1" x14ac:dyDescent="0.15">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5.75"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5.75" customHeight="1" x14ac:dyDescent="0.1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5.75"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5.75"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5.75" customHeight="1" x14ac:dyDescent="0.1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5.75" customHeight="1" x14ac:dyDescent="0.1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5.75" customHeight="1" x14ac:dyDescent="0.1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5.75" customHeight="1" x14ac:dyDescent="0.1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5.75" customHeight="1" x14ac:dyDescent="0.1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5.75" customHeight="1" x14ac:dyDescent="0.1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5.75" customHeigh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5.75" customHeight="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5.75" customHeight="1" x14ac:dyDescent="0.1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5.75" customHeight="1" x14ac:dyDescent="0.1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5.75" customHeight="1" x14ac:dyDescent="0.1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3" x14ac:dyDescent="0.1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3" x14ac:dyDescent="0.1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3" x14ac:dyDescent="0.1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3" x14ac:dyDescent="0.1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3" x14ac:dyDescent="0.1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3" x14ac:dyDescent="0.1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3" x14ac:dyDescent="0.1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3" x14ac:dyDescent="0.1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3" x14ac:dyDescent="0.1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3" x14ac:dyDescent="0.1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3" x14ac:dyDescent="0.1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3" x14ac:dyDescent="0.1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3" x14ac:dyDescent="0.1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3" x14ac:dyDescent="0.1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3" x14ac:dyDescent="0.1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3" x14ac:dyDescent="0.1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3" x14ac:dyDescent="0.1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3" x14ac:dyDescent="0.1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3" x14ac:dyDescent="0.1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3" x14ac:dyDescent="0.1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3" x14ac:dyDescent="0.1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3" x14ac:dyDescent="0.1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3" x14ac:dyDescent="0.1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3" x14ac:dyDescent="0.1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3" x14ac:dyDescent="0.1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3" x14ac:dyDescent="0.1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3" x14ac:dyDescent="0.1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3" x14ac:dyDescent="0.1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3" x14ac:dyDescent="0.1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3" x14ac:dyDescent="0.1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3" x14ac:dyDescent="0.1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3" x14ac:dyDescent="0.1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3" x14ac:dyDescent="0.1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3" x14ac:dyDescent="0.1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3" x14ac:dyDescent="0.1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3" x14ac:dyDescent="0.1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3" x14ac:dyDescent="0.1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3" x14ac:dyDescent="0.1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3" x14ac:dyDescent="0.1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3" x14ac:dyDescent="0.1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3" x14ac:dyDescent="0.1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3" x14ac:dyDescent="0.1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3" x14ac:dyDescent="0.1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3" x14ac:dyDescent="0.1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3" x14ac:dyDescent="0.1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3" x14ac:dyDescent="0.1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3" x14ac:dyDescent="0.1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3" x14ac:dyDescent="0.1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3" x14ac:dyDescent="0.1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3" x14ac:dyDescent="0.1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3" x14ac:dyDescent="0.1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3" x14ac:dyDescent="0.1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3" x14ac:dyDescent="0.1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3"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3" x14ac:dyDescent="0.1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3" x14ac:dyDescent="0.1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3" x14ac:dyDescent="0.1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3" x14ac:dyDescent="0.1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3" x14ac:dyDescent="0.1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3" x14ac:dyDescent="0.1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3" x14ac:dyDescent="0.1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3" x14ac:dyDescent="0.1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3" x14ac:dyDescent="0.1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3" x14ac:dyDescent="0.1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3" x14ac:dyDescent="0.1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3" x14ac:dyDescent="0.1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3" x14ac:dyDescent="0.1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3" x14ac:dyDescent="0.1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3" x14ac:dyDescent="0.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3" x14ac:dyDescent="0.1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3" x14ac:dyDescent="0.1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3" x14ac:dyDescent="0.1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3" x14ac:dyDescent="0.1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3" x14ac:dyDescent="0.1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3" x14ac:dyDescent="0.1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3" x14ac:dyDescent="0.1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3" x14ac:dyDescent="0.1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3" x14ac:dyDescent="0.1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3" x14ac:dyDescent="0.1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3" x14ac:dyDescent="0.1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3" x14ac:dyDescent="0.1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3" x14ac:dyDescent="0.1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3" x14ac:dyDescent="0.1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3" x14ac:dyDescent="0.1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3" x14ac:dyDescent="0.1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3" x14ac:dyDescent="0.1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3" x14ac:dyDescent="0.1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3" x14ac:dyDescent="0.1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3" x14ac:dyDescent="0.1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3" x14ac:dyDescent="0.1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3" x14ac:dyDescent="0.1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3" x14ac:dyDescent="0.1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3" x14ac:dyDescent="0.1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3" x14ac:dyDescent="0.1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3" x14ac:dyDescent="0.1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3" x14ac:dyDescent="0.1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3" x14ac:dyDescent="0.1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3" x14ac:dyDescent="0.1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3" x14ac:dyDescent="0.1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3" x14ac:dyDescent="0.1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3" x14ac:dyDescent="0.1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3" x14ac:dyDescent="0.1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3" x14ac:dyDescent="0.1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3" x14ac:dyDescent="0.1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 x14ac:dyDescent="0.1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 x14ac:dyDescent="0.1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 x14ac:dyDescent="0.1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 x14ac:dyDescent="0.1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 x14ac:dyDescent="0.1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 x14ac:dyDescent="0.1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 x14ac:dyDescent="0.1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 x14ac:dyDescent="0.1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 x14ac:dyDescent="0.1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 x14ac:dyDescent="0.1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 x14ac:dyDescent="0.1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 x14ac:dyDescent="0.1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 x14ac:dyDescent="0.1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 x14ac:dyDescent="0.1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 x14ac:dyDescent="0.1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 x14ac:dyDescent="0.1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 x14ac:dyDescent="0.1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 x14ac:dyDescent="0.1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 x14ac:dyDescent="0.1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 x14ac:dyDescent="0.1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 x14ac:dyDescent="0.1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 x14ac:dyDescent="0.1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 x14ac:dyDescent="0.1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 x14ac:dyDescent="0.1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 x14ac:dyDescent="0.1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 x14ac:dyDescent="0.1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 x14ac:dyDescent="0.1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 x14ac:dyDescent="0.1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 x14ac:dyDescent="0.1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 x14ac:dyDescent="0.1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 x14ac:dyDescent="0.1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 x14ac:dyDescent="0.1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 x14ac:dyDescent="0.1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 x14ac:dyDescent="0.1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 x14ac:dyDescent="0.1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 x14ac:dyDescent="0.1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 x14ac:dyDescent="0.1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 x14ac:dyDescent="0.1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 x14ac:dyDescent="0.1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 x14ac:dyDescent="0.1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 x14ac:dyDescent="0.1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 x14ac:dyDescent="0.1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 x14ac:dyDescent="0.1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 x14ac:dyDescent="0.1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 x14ac:dyDescent="0.1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 x14ac:dyDescent="0.1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 x14ac:dyDescent="0.1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 x14ac:dyDescent="0.1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 x14ac:dyDescent="0.1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 x14ac:dyDescent="0.1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 x14ac:dyDescent="0.1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 x14ac:dyDescent="0.1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 x14ac:dyDescent="0.1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 x14ac:dyDescent="0.1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 x14ac:dyDescent="0.1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 x14ac:dyDescent="0.1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 x14ac:dyDescent="0.1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 x14ac:dyDescent="0.1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 x14ac:dyDescent="0.1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 x14ac:dyDescent="0.1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 x14ac:dyDescent="0.1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 x14ac:dyDescent="0.1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 x14ac:dyDescent="0.1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 x14ac:dyDescent="0.1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 x14ac:dyDescent="0.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 x14ac:dyDescent="0.1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 x14ac:dyDescent="0.1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 x14ac:dyDescent="0.1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 x14ac:dyDescent="0.1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 x14ac:dyDescent="0.1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 x14ac:dyDescent="0.1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 x14ac:dyDescent="0.1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 x14ac:dyDescent="0.1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 x14ac:dyDescent="0.1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 x14ac:dyDescent="0.1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 x14ac:dyDescent="0.1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 x14ac:dyDescent="0.1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 x14ac:dyDescent="0.1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 x14ac:dyDescent="0.1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 x14ac:dyDescent="0.1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 x14ac:dyDescent="0.1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 x14ac:dyDescent="0.1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 x14ac:dyDescent="0.1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 x14ac:dyDescent="0.1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 x14ac:dyDescent="0.1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 x14ac:dyDescent="0.1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 x14ac:dyDescent="0.1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 x14ac:dyDescent="0.1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 x14ac:dyDescent="0.1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 x14ac:dyDescent="0.1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 x14ac:dyDescent="0.1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 x14ac:dyDescent="0.1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 x14ac:dyDescent="0.1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 x14ac:dyDescent="0.1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 x14ac:dyDescent="0.1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 x14ac:dyDescent="0.1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 x14ac:dyDescent="0.1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 x14ac:dyDescent="0.1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 x14ac:dyDescent="0.1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 x14ac:dyDescent="0.1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 x14ac:dyDescent="0.1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 x14ac:dyDescent="0.1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 x14ac:dyDescent="0.1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 x14ac:dyDescent="0.1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 x14ac:dyDescent="0.1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 x14ac:dyDescent="0.1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 x14ac:dyDescent="0.1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 x14ac:dyDescent="0.1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 x14ac:dyDescent="0.1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 x14ac:dyDescent="0.1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 x14ac:dyDescent="0.1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 x14ac:dyDescent="0.1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 x14ac:dyDescent="0.1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 x14ac:dyDescent="0.1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 x14ac:dyDescent="0.1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 x14ac:dyDescent="0.1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 x14ac:dyDescent="0.1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 x14ac:dyDescent="0.1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 x14ac:dyDescent="0.1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 x14ac:dyDescent="0.1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 x14ac:dyDescent="0.1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 x14ac:dyDescent="0.1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 x14ac:dyDescent="0.1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 x14ac:dyDescent="0.1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 x14ac:dyDescent="0.1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 x14ac:dyDescent="0.1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 x14ac:dyDescent="0.1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 x14ac:dyDescent="0.1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 x14ac:dyDescent="0.1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 x14ac:dyDescent="0.1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 x14ac:dyDescent="0.1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 x14ac:dyDescent="0.1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 x14ac:dyDescent="0.1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 x14ac:dyDescent="0.1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 x14ac:dyDescent="0.1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 x14ac:dyDescent="0.1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 x14ac:dyDescent="0.1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 x14ac:dyDescent="0.1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 x14ac:dyDescent="0.1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 x14ac:dyDescent="0.1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 x14ac:dyDescent="0.1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 x14ac:dyDescent="0.1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 x14ac:dyDescent="0.1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 x14ac:dyDescent="0.1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 x14ac:dyDescent="0.1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 x14ac:dyDescent="0.1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 x14ac:dyDescent="0.1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 x14ac:dyDescent="0.1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 x14ac:dyDescent="0.1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 x14ac:dyDescent="0.1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 x14ac:dyDescent="0.1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 x14ac:dyDescent="0.1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 x14ac:dyDescent="0.1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 x14ac:dyDescent="0.1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 x14ac:dyDescent="0.1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 x14ac:dyDescent="0.1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 x14ac:dyDescent="0.1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 x14ac:dyDescent="0.1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 x14ac:dyDescent="0.1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 x14ac:dyDescent="0.1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 x14ac:dyDescent="0.1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 x14ac:dyDescent="0.1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 x14ac:dyDescent="0.1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 x14ac:dyDescent="0.1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 x14ac:dyDescent="0.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 x14ac:dyDescent="0.1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 x14ac:dyDescent="0.1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 x14ac:dyDescent="0.1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 x14ac:dyDescent="0.1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 x14ac:dyDescent="0.1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 x14ac:dyDescent="0.1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 x14ac:dyDescent="0.1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 x14ac:dyDescent="0.1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 x14ac:dyDescent="0.1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 x14ac:dyDescent="0.1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 x14ac:dyDescent="0.1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 x14ac:dyDescent="0.1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 x14ac:dyDescent="0.1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 x14ac:dyDescent="0.1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 x14ac:dyDescent="0.1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 x14ac:dyDescent="0.1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 x14ac:dyDescent="0.1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 x14ac:dyDescent="0.1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 x14ac:dyDescent="0.1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 x14ac:dyDescent="0.1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 x14ac:dyDescent="0.1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 x14ac:dyDescent="0.1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 x14ac:dyDescent="0.1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3" x14ac:dyDescent="0.1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3" x14ac:dyDescent="0.1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3" x14ac:dyDescent="0.1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3" x14ac:dyDescent="0.1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3" x14ac:dyDescent="0.1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3" x14ac:dyDescent="0.1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3" x14ac:dyDescent="0.1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3" x14ac:dyDescent="0.1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3" x14ac:dyDescent="0.1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3" x14ac:dyDescent="0.1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3" x14ac:dyDescent="0.1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3" x14ac:dyDescent="0.1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3" x14ac:dyDescent="0.1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3" x14ac:dyDescent="0.1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3" x14ac:dyDescent="0.1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3" x14ac:dyDescent="0.1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3" x14ac:dyDescent="0.1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3" x14ac:dyDescent="0.1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3" x14ac:dyDescent="0.1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3" x14ac:dyDescent="0.1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3" x14ac:dyDescent="0.1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3" x14ac:dyDescent="0.1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3" x14ac:dyDescent="0.1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3" x14ac:dyDescent="0.1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3" x14ac:dyDescent="0.1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3" x14ac:dyDescent="0.1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3" x14ac:dyDescent="0.1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3" x14ac:dyDescent="0.1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3" x14ac:dyDescent="0.1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3" x14ac:dyDescent="0.1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3" x14ac:dyDescent="0.1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3" x14ac:dyDescent="0.1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3" x14ac:dyDescent="0.1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3" x14ac:dyDescent="0.1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3" x14ac:dyDescent="0.1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3" x14ac:dyDescent="0.1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3" x14ac:dyDescent="0.1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3" x14ac:dyDescent="0.1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3" x14ac:dyDescent="0.1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3" x14ac:dyDescent="0.1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3" x14ac:dyDescent="0.1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3" x14ac:dyDescent="0.1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3" x14ac:dyDescent="0.1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3" x14ac:dyDescent="0.1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3" x14ac:dyDescent="0.1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3" x14ac:dyDescent="0.1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3" x14ac:dyDescent="0.1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3" x14ac:dyDescent="0.1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3" x14ac:dyDescent="0.1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3" x14ac:dyDescent="0.1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3" x14ac:dyDescent="0.1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3" x14ac:dyDescent="0.1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3" x14ac:dyDescent="0.1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3" x14ac:dyDescent="0.1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3" x14ac:dyDescent="0.1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3" x14ac:dyDescent="0.1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3" x14ac:dyDescent="0.1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3" x14ac:dyDescent="0.1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3" x14ac:dyDescent="0.1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3" x14ac:dyDescent="0.1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3" x14ac:dyDescent="0.1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3" x14ac:dyDescent="0.1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3" x14ac:dyDescent="0.1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3" x14ac:dyDescent="0.1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3" x14ac:dyDescent="0.1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3" x14ac:dyDescent="0.1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3" x14ac:dyDescent="0.1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3" x14ac:dyDescent="0.1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3" x14ac:dyDescent="0.1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3" x14ac:dyDescent="0.1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3" x14ac:dyDescent="0.1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3" x14ac:dyDescent="0.1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3" x14ac:dyDescent="0.1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3" x14ac:dyDescent="0.1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3" x14ac:dyDescent="0.1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3" x14ac:dyDescent="0.1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3" x14ac:dyDescent="0.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3" x14ac:dyDescent="0.1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3" x14ac:dyDescent="0.1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3" x14ac:dyDescent="0.1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3" x14ac:dyDescent="0.1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3" x14ac:dyDescent="0.1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3" x14ac:dyDescent="0.1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3" x14ac:dyDescent="0.1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3" x14ac:dyDescent="0.1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3" x14ac:dyDescent="0.1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3" x14ac:dyDescent="0.1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3" x14ac:dyDescent="0.1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3" x14ac:dyDescent="0.1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3" x14ac:dyDescent="0.1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3" x14ac:dyDescent="0.1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3" x14ac:dyDescent="0.1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3" x14ac:dyDescent="0.1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3" x14ac:dyDescent="0.1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3" x14ac:dyDescent="0.1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3" x14ac:dyDescent="0.1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3" x14ac:dyDescent="0.1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3" x14ac:dyDescent="0.1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3" x14ac:dyDescent="0.1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3" x14ac:dyDescent="0.1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3" x14ac:dyDescent="0.1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3" x14ac:dyDescent="0.1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3" x14ac:dyDescent="0.1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3" x14ac:dyDescent="0.1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3" x14ac:dyDescent="0.1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3" x14ac:dyDescent="0.1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3" x14ac:dyDescent="0.1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3" x14ac:dyDescent="0.1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3" x14ac:dyDescent="0.1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3" x14ac:dyDescent="0.1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3" x14ac:dyDescent="0.1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3" x14ac:dyDescent="0.1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3" x14ac:dyDescent="0.1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3" x14ac:dyDescent="0.1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3" x14ac:dyDescent="0.1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3" x14ac:dyDescent="0.1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3" x14ac:dyDescent="0.1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3" x14ac:dyDescent="0.1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3" x14ac:dyDescent="0.1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3" x14ac:dyDescent="0.1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3" x14ac:dyDescent="0.1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3" x14ac:dyDescent="0.1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3" x14ac:dyDescent="0.1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3" x14ac:dyDescent="0.1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3" x14ac:dyDescent="0.1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3" x14ac:dyDescent="0.1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3" x14ac:dyDescent="0.1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3" x14ac:dyDescent="0.1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3" x14ac:dyDescent="0.1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3" x14ac:dyDescent="0.1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3" x14ac:dyDescent="0.1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3" x14ac:dyDescent="0.1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3" x14ac:dyDescent="0.1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3" x14ac:dyDescent="0.1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3" x14ac:dyDescent="0.1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3" x14ac:dyDescent="0.1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3" x14ac:dyDescent="0.1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3" x14ac:dyDescent="0.1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3" x14ac:dyDescent="0.1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3" x14ac:dyDescent="0.1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3" x14ac:dyDescent="0.1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3" x14ac:dyDescent="0.1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3" x14ac:dyDescent="0.1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3" x14ac:dyDescent="0.1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3" x14ac:dyDescent="0.1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3" x14ac:dyDescent="0.1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3" x14ac:dyDescent="0.1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3" x14ac:dyDescent="0.1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3" x14ac:dyDescent="0.1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3" x14ac:dyDescent="0.1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3" x14ac:dyDescent="0.1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3" x14ac:dyDescent="0.1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3" x14ac:dyDescent="0.1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3" x14ac:dyDescent="0.1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3" x14ac:dyDescent="0.1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3" x14ac:dyDescent="0.1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3" x14ac:dyDescent="0.1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3" x14ac:dyDescent="0.1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3" x14ac:dyDescent="0.1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3" x14ac:dyDescent="0.1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3" x14ac:dyDescent="0.1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3" x14ac:dyDescent="0.1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3" x14ac:dyDescent="0.1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3" x14ac:dyDescent="0.1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3" x14ac:dyDescent="0.1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3" x14ac:dyDescent="0.1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3" x14ac:dyDescent="0.1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3" x14ac:dyDescent="0.1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3" x14ac:dyDescent="0.1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3" x14ac:dyDescent="0.1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3" x14ac:dyDescent="0.1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3" x14ac:dyDescent="0.1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3" x14ac:dyDescent="0.1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3" x14ac:dyDescent="0.1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3" x14ac:dyDescent="0.1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3" x14ac:dyDescent="0.1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3" x14ac:dyDescent="0.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3" x14ac:dyDescent="0.1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3" x14ac:dyDescent="0.1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3" x14ac:dyDescent="0.1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3" x14ac:dyDescent="0.1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3" x14ac:dyDescent="0.1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3" x14ac:dyDescent="0.1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3" x14ac:dyDescent="0.1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3" x14ac:dyDescent="0.1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3" x14ac:dyDescent="0.1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3" x14ac:dyDescent="0.1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3" x14ac:dyDescent="0.1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3" x14ac:dyDescent="0.1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3" x14ac:dyDescent="0.1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3" x14ac:dyDescent="0.1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3" x14ac:dyDescent="0.1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3" x14ac:dyDescent="0.1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3" x14ac:dyDescent="0.1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3" x14ac:dyDescent="0.1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3" x14ac:dyDescent="0.1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3" x14ac:dyDescent="0.1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3" x14ac:dyDescent="0.1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3" x14ac:dyDescent="0.1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3" x14ac:dyDescent="0.1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3" x14ac:dyDescent="0.1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3" x14ac:dyDescent="0.1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3" x14ac:dyDescent="0.1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3" x14ac:dyDescent="0.1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3" x14ac:dyDescent="0.1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3" x14ac:dyDescent="0.1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3" x14ac:dyDescent="0.1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3" x14ac:dyDescent="0.1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3" x14ac:dyDescent="0.1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3" x14ac:dyDescent="0.1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3" x14ac:dyDescent="0.1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3" x14ac:dyDescent="0.1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3" x14ac:dyDescent="0.1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3" x14ac:dyDescent="0.1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3" x14ac:dyDescent="0.1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3" x14ac:dyDescent="0.1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3" x14ac:dyDescent="0.1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3" x14ac:dyDescent="0.1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3" x14ac:dyDescent="0.1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3" x14ac:dyDescent="0.1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3" x14ac:dyDescent="0.1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3" x14ac:dyDescent="0.1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3" x14ac:dyDescent="0.1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3" x14ac:dyDescent="0.1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3" x14ac:dyDescent="0.1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3"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3" x14ac:dyDescent="0.1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3" x14ac:dyDescent="0.1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3" x14ac:dyDescent="0.1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3" x14ac:dyDescent="0.1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3" x14ac:dyDescent="0.1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3" x14ac:dyDescent="0.1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3" x14ac:dyDescent="0.1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3" x14ac:dyDescent="0.1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3" x14ac:dyDescent="0.1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3" x14ac:dyDescent="0.1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3" x14ac:dyDescent="0.1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3" x14ac:dyDescent="0.1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3" x14ac:dyDescent="0.1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3" x14ac:dyDescent="0.1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3" x14ac:dyDescent="0.1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3" x14ac:dyDescent="0.1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3" x14ac:dyDescent="0.1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3" x14ac:dyDescent="0.1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3" x14ac:dyDescent="0.1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3" x14ac:dyDescent="0.1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3" x14ac:dyDescent="0.1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3" x14ac:dyDescent="0.1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3" x14ac:dyDescent="0.1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3" x14ac:dyDescent="0.1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3" x14ac:dyDescent="0.1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3" x14ac:dyDescent="0.1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3" x14ac:dyDescent="0.1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3" x14ac:dyDescent="0.1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3" x14ac:dyDescent="0.1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3" x14ac:dyDescent="0.1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3" x14ac:dyDescent="0.1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3" x14ac:dyDescent="0.1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3" x14ac:dyDescent="0.1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3" x14ac:dyDescent="0.1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3" x14ac:dyDescent="0.1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3" x14ac:dyDescent="0.1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3" x14ac:dyDescent="0.1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3" x14ac:dyDescent="0.1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3" x14ac:dyDescent="0.1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3" x14ac:dyDescent="0.1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3" x14ac:dyDescent="0.1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3" x14ac:dyDescent="0.1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3" x14ac:dyDescent="0.1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3" x14ac:dyDescent="0.1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3" x14ac:dyDescent="0.1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3" x14ac:dyDescent="0.1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3" x14ac:dyDescent="0.1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3" x14ac:dyDescent="0.1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3" x14ac:dyDescent="0.1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3" x14ac:dyDescent="0.1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3" x14ac:dyDescent="0.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3" x14ac:dyDescent="0.1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3" x14ac:dyDescent="0.1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3" x14ac:dyDescent="0.1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3" x14ac:dyDescent="0.1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3" x14ac:dyDescent="0.1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3" x14ac:dyDescent="0.1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3" x14ac:dyDescent="0.1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3" x14ac:dyDescent="0.1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3" x14ac:dyDescent="0.1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3" x14ac:dyDescent="0.1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3" x14ac:dyDescent="0.1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3" x14ac:dyDescent="0.1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3" x14ac:dyDescent="0.1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3" x14ac:dyDescent="0.1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3" x14ac:dyDescent="0.1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3" x14ac:dyDescent="0.1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3" x14ac:dyDescent="0.1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3" x14ac:dyDescent="0.1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3" x14ac:dyDescent="0.1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3" x14ac:dyDescent="0.1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3" x14ac:dyDescent="0.1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3" x14ac:dyDescent="0.1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3" x14ac:dyDescent="0.1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3" x14ac:dyDescent="0.1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3" x14ac:dyDescent="0.1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3" x14ac:dyDescent="0.1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3" x14ac:dyDescent="0.1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3" x14ac:dyDescent="0.1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3" x14ac:dyDescent="0.1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3" x14ac:dyDescent="0.1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3" x14ac:dyDescent="0.1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3" x14ac:dyDescent="0.1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3" x14ac:dyDescent="0.1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3" x14ac:dyDescent="0.1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3" x14ac:dyDescent="0.1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3" x14ac:dyDescent="0.1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3" x14ac:dyDescent="0.1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3" x14ac:dyDescent="0.1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3" x14ac:dyDescent="0.1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3" x14ac:dyDescent="0.1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3" x14ac:dyDescent="0.1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3" x14ac:dyDescent="0.1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3" x14ac:dyDescent="0.1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3" x14ac:dyDescent="0.1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3" x14ac:dyDescent="0.1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3" x14ac:dyDescent="0.1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3" x14ac:dyDescent="0.1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3" x14ac:dyDescent="0.1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3" x14ac:dyDescent="0.1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3" x14ac:dyDescent="0.1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3" x14ac:dyDescent="0.1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3" x14ac:dyDescent="0.1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3" x14ac:dyDescent="0.1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3" x14ac:dyDescent="0.1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3" x14ac:dyDescent="0.1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3" x14ac:dyDescent="0.1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3" x14ac:dyDescent="0.1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3" x14ac:dyDescent="0.1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3" x14ac:dyDescent="0.1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3" x14ac:dyDescent="0.1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3" x14ac:dyDescent="0.1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3" x14ac:dyDescent="0.1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3" x14ac:dyDescent="0.1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3" x14ac:dyDescent="0.1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3" x14ac:dyDescent="0.1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3" x14ac:dyDescent="0.1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3" x14ac:dyDescent="0.1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3" x14ac:dyDescent="0.1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3" x14ac:dyDescent="0.1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3" x14ac:dyDescent="0.1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3" x14ac:dyDescent="0.1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3" x14ac:dyDescent="0.1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3" x14ac:dyDescent="0.1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3" x14ac:dyDescent="0.1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3" x14ac:dyDescent="0.1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3" x14ac:dyDescent="0.1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3" x14ac:dyDescent="0.1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3" x14ac:dyDescent="0.1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3" x14ac:dyDescent="0.1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3" x14ac:dyDescent="0.1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3" x14ac:dyDescent="0.1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3" x14ac:dyDescent="0.1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3" x14ac:dyDescent="0.1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3" x14ac:dyDescent="0.1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3" x14ac:dyDescent="0.1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3" x14ac:dyDescent="0.1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3" x14ac:dyDescent="0.1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3" x14ac:dyDescent="0.1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3" x14ac:dyDescent="0.1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3" x14ac:dyDescent="0.1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3" x14ac:dyDescent="0.1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3" x14ac:dyDescent="0.1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3" x14ac:dyDescent="0.1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3" x14ac:dyDescent="0.1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3" x14ac:dyDescent="0.1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3" x14ac:dyDescent="0.1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3" x14ac:dyDescent="0.1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3" x14ac:dyDescent="0.1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3" x14ac:dyDescent="0.1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3" x14ac:dyDescent="0.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3" x14ac:dyDescent="0.1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3" x14ac:dyDescent="0.1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3" x14ac:dyDescent="0.1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3" x14ac:dyDescent="0.1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3" x14ac:dyDescent="0.1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3" x14ac:dyDescent="0.1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3" x14ac:dyDescent="0.1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3" x14ac:dyDescent="0.1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3" x14ac:dyDescent="0.1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3" x14ac:dyDescent="0.1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3" x14ac:dyDescent="0.1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3" x14ac:dyDescent="0.1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3" x14ac:dyDescent="0.1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3" x14ac:dyDescent="0.1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3" x14ac:dyDescent="0.1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3" x14ac:dyDescent="0.1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3" x14ac:dyDescent="0.1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3" x14ac:dyDescent="0.1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3" x14ac:dyDescent="0.1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3" x14ac:dyDescent="0.1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3" x14ac:dyDescent="0.1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3" x14ac:dyDescent="0.1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3" x14ac:dyDescent="0.1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3" x14ac:dyDescent="0.1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3" x14ac:dyDescent="0.1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3" x14ac:dyDescent="0.1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3" x14ac:dyDescent="0.1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3" x14ac:dyDescent="0.1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3" x14ac:dyDescent="0.1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3" x14ac:dyDescent="0.1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3" x14ac:dyDescent="0.1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3" x14ac:dyDescent="0.1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3" x14ac:dyDescent="0.1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3" x14ac:dyDescent="0.1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3" x14ac:dyDescent="0.1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3" x14ac:dyDescent="0.1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3" x14ac:dyDescent="0.1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3" x14ac:dyDescent="0.1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3" x14ac:dyDescent="0.1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3" x14ac:dyDescent="0.1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3" x14ac:dyDescent="0.1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3" x14ac:dyDescent="0.1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3" x14ac:dyDescent="0.1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3" x14ac:dyDescent="0.1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3" x14ac:dyDescent="0.1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3" x14ac:dyDescent="0.1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3" x14ac:dyDescent="0.1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3" x14ac:dyDescent="0.1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3" x14ac:dyDescent="0.1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3" x14ac:dyDescent="0.1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3" x14ac:dyDescent="0.1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3" x14ac:dyDescent="0.1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3" x14ac:dyDescent="0.1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3" x14ac:dyDescent="0.1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3" x14ac:dyDescent="0.1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3" x14ac:dyDescent="0.1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3" x14ac:dyDescent="0.1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3" x14ac:dyDescent="0.1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3" x14ac:dyDescent="0.1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3" x14ac:dyDescent="0.1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3" x14ac:dyDescent="0.1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3" x14ac:dyDescent="0.1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3" x14ac:dyDescent="0.1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3" x14ac:dyDescent="0.1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3" x14ac:dyDescent="0.1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3" x14ac:dyDescent="0.1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3" x14ac:dyDescent="0.1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3" x14ac:dyDescent="0.1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3" x14ac:dyDescent="0.1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3" x14ac:dyDescent="0.1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3" x14ac:dyDescent="0.1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3" x14ac:dyDescent="0.1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3" x14ac:dyDescent="0.1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3" x14ac:dyDescent="0.1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3" x14ac:dyDescent="0.1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3" x14ac:dyDescent="0.1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3" x14ac:dyDescent="0.1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3" x14ac:dyDescent="0.1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3" x14ac:dyDescent="0.1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3" x14ac:dyDescent="0.1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3" x14ac:dyDescent="0.1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3" x14ac:dyDescent="0.1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3" x14ac:dyDescent="0.1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3" x14ac:dyDescent="0.1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3" x14ac:dyDescent="0.1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3" x14ac:dyDescent="0.1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3" x14ac:dyDescent="0.1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3" x14ac:dyDescent="0.1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3" x14ac:dyDescent="0.1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3" x14ac:dyDescent="0.1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3" x14ac:dyDescent="0.1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3" x14ac:dyDescent="0.1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3" x14ac:dyDescent="0.1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3" x14ac:dyDescent="0.1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3" x14ac:dyDescent="0.1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3" x14ac:dyDescent="0.1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3" x14ac:dyDescent="0.1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3" x14ac:dyDescent="0.1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3" x14ac:dyDescent="0.1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3" x14ac:dyDescent="0.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3" x14ac:dyDescent="0.1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3" x14ac:dyDescent="0.1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3" x14ac:dyDescent="0.1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3" x14ac:dyDescent="0.1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3" x14ac:dyDescent="0.1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3" x14ac:dyDescent="0.1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3" x14ac:dyDescent="0.1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3" x14ac:dyDescent="0.1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3" x14ac:dyDescent="0.1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3" x14ac:dyDescent="0.1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3" x14ac:dyDescent="0.1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3" x14ac:dyDescent="0.1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3" x14ac:dyDescent="0.1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3" x14ac:dyDescent="0.1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3" x14ac:dyDescent="0.1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3" x14ac:dyDescent="0.1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3" x14ac:dyDescent="0.1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3" x14ac:dyDescent="0.1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3" x14ac:dyDescent="0.1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3" x14ac:dyDescent="0.1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3" x14ac:dyDescent="0.1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3" x14ac:dyDescent="0.1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3" x14ac:dyDescent="0.1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3" x14ac:dyDescent="0.1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3" x14ac:dyDescent="0.1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3" x14ac:dyDescent="0.1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3" x14ac:dyDescent="0.1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3" x14ac:dyDescent="0.1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3" x14ac:dyDescent="0.1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3" x14ac:dyDescent="0.1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3" x14ac:dyDescent="0.1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3" x14ac:dyDescent="0.1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3" x14ac:dyDescent="0.1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3" x14ac:dyDescent="0.1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3" x14ac:dyDescent="0.1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3" x14ac:dyDescent="0.1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3" x14ac:dyDescent="0.1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3" x14ac:dyDescent="0.1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3" x14ac:dyDescent="0.1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3" x14ac:dyDescent="0.1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3" x14ac:dyDescent="0.1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3" x14ac:dyDescent="0.1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3" x14ac:dyDescent="0.1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3" x14ac:dyDescent="0.1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3" x14ac:dyDescent="0.1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3" x14ac:dyDescent="0.1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3" x14ac:dyDescent="0.1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3" x14ac:dyDescent="0.1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3" x14ac:dyDescent="0.1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3" x14ac:dyDescent="0.1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3" x14ac:dyDescent="0.1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3" x14ac:dyDescent="0.1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3" x14ac:dyDescent="0.1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3" x14ac:dyDescent="0.1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3" x14ac:dyDescent="0.1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3" x14ac:dyDescent="0.1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3" x14ac:dyDescent="0.1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3" x14ac:dyDescent="0.1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3" x14ac:dyDescent="0.1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3" x14ac:dyDescent="0.1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3" x14ac:dyDescent="0.1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3" x14ac:dyDescent="0.1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3" x14ac:dyDescent="0.1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3" x14ac:dyDescent="0.1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3" x14ac:dyDescent="0.1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3" x14ac:dyDescent="0.1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3" x14ac:dyDescent="0.1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3" x14ac:dyDescent="0.1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3" x14ac:dyDescent="0.1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3" x14ac:dyDescent="0.1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3" x14ac:dyDescent="0.1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3" x14ac:dyDescent="0.1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3" x14ac:dyDescent="0.1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3" x14ac:dyDescent="0.1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3" x14ac:dyDescent="0.1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3" x14ac:dyDescent="0.1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3" x14ac:dyDescent="0.1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3" x14ac:dyDescent="0.1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3" x14ac:dyDescent="0.1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3" x14ac:dyDescent="0.1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3" x14ac:dyDescent="0.1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3" x14ac:dyDescent="0.1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3" x14ac:dyDescent="0.1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3" x14ac:dyDescent="0.1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3" x14ac:dyDescent="0.1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3" x14ac:dyDescent="0.1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3" x14ac:dyDescent="0.1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3" x14ac:dyDescent="0.1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3" x14ac:dyDescent="0.1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3" x14ac:dyDescent="0.1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3" x14ac:dyDescent="0.1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3" x14ac:dyDescent="0.1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3" x14ac:dyDescent="0.1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3" x14ac:dyDescent="0.1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3" x14ac:dyDescent="0.1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3" x14ac:dyDescent="0.1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3" x14ac:dyDescent="0.1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3" x14ac:dyDescent="0.1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3" x14ac:dyDescent="0.1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3" x14ac:dyDescent="0.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3" x14ac:dyDescent="0.1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3" x14ac:dyDescent="0.1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3" x14ac:dyDescent="0.1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3" x14ac:dyDescent="0.1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3" x14ac:dyDescent="0.1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3" x14ac:dyDescent="0.1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3" x14ac:dyDescent="0.1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3" x14ac:dyDescent="0.1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3" x14ac:dyDescent="0.1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3" x14ac:dyDescent="0.1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3" x14ac:dyDescent="0.1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3" x14ac:dyDescent="0.1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3" x14ac:dyDescent="0.1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3" x14ac:dyDescent="0.1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3" x14ac:dyDescent="0.1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3" x14ac:dyDescent="0.1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3" x14ac:dyDescent="0.1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3" x14ac:dyDescent="0.1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3" x14ac:dyDescent="0.1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3" x14ac:dyDescent="0.1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3" x14ac:dyDescent="0.1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3" x14ac:dyDescent="0.1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3" x14ac:dyDescent="0.1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3" x14ac:dyDescent="0.1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3" x14ac:dyDescent="0.1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3" x14ac:dyDescent="0.1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3" x14ac:dyDescent="0.1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3" x14ac:dyDescent="0.1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3" x14ac:dyDescent="0.1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3" x14ac:dyDescent="0.1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3" x14ac:dyDescent="0.1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3" x14ac:dyDescent="0.1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3" x14ac:dyDescent="0.1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3" x14ac:dyDescent="0.1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3" x14ac:dyDescent="0.1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3" x14ac:dyDescent="0.1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3" x14ac:dyDescent="0.1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3" x14ac:dyDescent="0.1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3" x14ac:dyDescent="0.1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3" x14ac:dyDescent="0.1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3" x14ac:dyDescent="0.1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3" x14ac:dyDescent="0.1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3" x14ac:dyDescent="0.1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3" x14ac:dyDescent="0.1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3" x14ac:dyDescent="0.1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3" x14ac:dyDescent="0.1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3" x14ac:dyDescent="0.1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3" x14ac:dyDescent="0.1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3" x14ac:dyDescent="0.1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3" x14ac:dyDescent="0.1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3" x14ac:dyDescent="0.1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3" x14ac:dyDescent="0.1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3" x14ac:dyDescent="0.1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3" x14ac:dyDescent="0.1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3" x14ac:dyDescent="0.1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3" x14ac:dyDescent="0.1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3" x14ac:dyDescent="0.1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3" x14ac:dyDescent="0.1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3" x14ac:dyDescent="0.1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3" x14ac:dyDescent="0.1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3" x14ac:dyDescent="0.1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3" x14ac:dyDescent="0.1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3" x14ac:dyDescent="0.1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3" x14ac:dyDescent="0.1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3" x14ac:dyDescent="0.1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3" x14ac:dyDescent="0.1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3" x14ac:dyDescent="0.1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3" x14ac:dyDescent="0.1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3" x14ac:dyDescent="0.1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3" x14ac:dyDescent="0.1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3" x14ac:dyDescent="0.1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3" x14ac:dyDescent="0.1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3" x14ac:dyDescent="0.1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3" x14ac:dyDescent="0.1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3" x14ac:dyDescent="0.1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3" x14ac:dyDescent="0.1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3" x14ac:dyDescent="0.1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3" x14ac:dyDescent="0.1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3" x14ac:dyDescent="0.1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3" x14ac:dyDescent="0.1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3" x14ac:dyDescent="0.1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3" x14ac:dyDescent="0.1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3" x14ac:dyDescent="0.1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3" x14ac:dyDescent="0.1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sheetData>
  <conditionalFormatting sqref="K1:M4 I1:J999 K6:M999">
    <cfRule type="cellIs" dxfId="47" priority="1" operator="equal">
      <formula>"TRUE"</formula>
    </cfRule>
    <cfRule type="cellIs" dxfId="4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O40"/>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374</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374</v>
      </c>
      <c r="D6" s="31" t="s">
        <v>375</v>
      </c>
      <c r="E6" s="43" t="s">
        <v>800</v>
      </c>
      <c r="K6" s="3"/>
      <c r="L6" s="3"/>
      <c r="M6" s="3"/>
      <c r="N6" s="3"/>
      <c r="O6" s="3"/>
    </row>
    <row r="7" spans="1:15" ht="15.75" customHeight="1" x14ac:dyDescent="0.15">
      <c r="A7" s="31" t="s">
        <v>12</v>
      </c>
      <c r="B7" s="31" t="s">
        <v>211</v>
      </c>
      <c r="C7" s="31" t="s">
        <v>292</v>
      </c>
      <c r="D7" s="31" t="s">
        <v>376</v>
      </c>
      <c r="E7" s="43" t="s">
        <v>755</v>
      </c>
      <c r="K7" s="3"/>
      <c r="L7" s="3"/>
      <c r="M7" s="3"/>
      <c r="N7" s="3"/>
      <c r="O7" s="3"/>
    </row>
    <row r="8" spans="1:15" ht="15.75" customHeight="1" x14ac:dyDescent="0.15">
      <c r="A8" s="31" t="s">
        <v>12</v>
      </c>
      <c r="B8" s="31" t="s">
        <v>214</v>
      </c>
      <c r="C8" s="31" t="s">
        <v>377</v>
      </c>
      <c r="D8" s="31" t="s">
        <v>378</v>
      </c>
      <c r="E8" s="43" t="s">
        <v>755</v>
      </c>
      <c r="K8" s="3"/>
      <c r="L8" s="3"/>
      <c r="M8" s="3"/>
      <c r="N8" s="3"/>
      <c r="O8" s="3"/>
    </row>
    <row r="9" spans="1:15" ht="15.75" customHeight="1" x14ac:dyDescent="0.15">
      <c r="A9" s="31" t="s">
        <v>12</v>
      </c>
      <c r="B9" s="31" t="s">
        <v>217</v>
      </c>
      <c r="C9" s="31" t="s">
        <v>64</v>
      </c>
      <c r="D9" s="31" t="s">
        <v>379</v>
      </c>
      <c r="E9" s="43" t="s">
        <v>885</v>
      </c>
      <c r="K9" s="3"/>
      <c r="L9" s="3"/>
      <c r="M9" s="3"/>
      <c r="N9" s="3"/>
      <c r="O9" s="3"/>
    </row>
    <row r="10" spans="1:15" ht="15.75" customHeight="1" x14ac:dyDescent="0.15">
      <c r="A10" s="31" t="s">
        <v>12</v>
      </c>
      <c r="B10" s="31" t="s">
        <v>13</v>
      </c>
      <c r="C10" s="43" t="s">
        <v>380</v>
      </c>
      <c r="D10" s="31" t="s">
        <v>11</v>
      </c>
      <c r="E10" s="43" t="s">
        <v>11</v>
      </c>
      <c r="K10" s="3"/>
      <c r="L10" s="3"/>
      <c r="M10" s="3"/>
      <c r="N10" s="3"/>
      <c r="O10" s="3"/>
    </row>
    <row r="11" spans="1:15" ht="15.75" customHeight="1" x14ac:dyDescent="0.15">
      <c r="A11" s="31" t="s">
        <v>12</v>
      </c>
      <c r="B11" s="31" t="s">
        <v>220</v>
      </c>
      <c r="C11" s="43" t="s">
        <v>381</v>
      </c>
      <c r="D11" s="31" t="s">
        <v>11</v>
      </c>
      <c r="E11" s="31" t="s">
        <v>11</v>
      </c>
      <c r="K11" s="3"/>
      <c r="L11" s="3"/>
      <c r="M11" s="3"/>
      <c r="N11" s="3"/>
      <c r="O11" s="3"/>
    </row>
    <row r="12" spans="1:15" ht="15.75" customHeight="1" x14ac:dyDescent="0.15">
      <c r="A12" s="31" t="s">
        <v>12</v>
      </c>
      <c r="B12" s="31" t="s">
        <v>221</v>
      </c>
      <c r="C12" s="43" t="s">
        <v>382</v>
      </c>
      <c r="D12" s="31" t="s">
        <v>383</v>
      </c>
      <c r="E12" s="43" t="s">
        <v>886</v>
      </c>
      <c r="K12" s="3"/>
      <c r="L12" s="3"/>
      <c r="M12" s="3"/>
      <c r="N12" s="3"/>
      <c r="O12" s="3"/>
    </row>
    <row r="13" spans="1:15" ht="15.75" customHeight="1" x14ac:dyDescent="0.15">
      <c r="A13" s="31" t="s">
        <v>12</v>
      </c>
      <c r="B13" s="31" t="s">
        <v>224</v>
      </c>
      <c r="C13" s="31" t="s">
        <v>384</v>
      </c>
      <c r="D13" s="31" t="s">
        <v>11</v>
      </c>
      <c r="E13" s="43" t="s">
        <v>887</v>
      </c>
      <c r="K13" s="3"/>
      <c r="L13" s="3"/>
      <c r="M13" s="3"/>
      <c r="N13" s="3"/>
      <c r="O13" s="3"/>
    </row>
    <row r="14" spans="1:15" ht="15.75" customHeight="1" x14ac:dyDescent="0.15">
      <c r="A14" s="31" t="s">
        <v>12</v>
      </c>
      <c r="B14" s="31" t="s">
        <v>226</v>
      </c>
      <c r="C14" s="31" t="s">
        <v>385</v>
      </c>
      <c r="D14" s="31" t="s">
        <v>386</v>
      </c>
      <c r="E14" s="43" t="s">
        <v>886</v>
      </c>
      <c r="K14" s="3"/>
      <c r="L14" s="3"/>
      <c r="M14" s="3"/>
      <c r="N14" s="3"/>
      <c r="O14" s="3"/>
    </row>
    <row r="15" spans="1:15" ht="15.75" customHeight="1" x14ac:dyDescent="0.15">
      <c r="A15" s="31" t="s">
        <v>12</v>
      </c>
      <c r="B15" s="31" t="s">
        <v>20</v>
      </c>
      <c r="C15" s="32" t="s">
        <v>387</v>
      </c>
      <c r="D15" s="31" t="s">
        <v>11</v>
      </c>
      <c r="E15" s="43" t="s">
        <v>754</v>
      </c>
      <c r="K15" s="3"/>
      <c r="L15" s="3"/>
      <c r="M15" s="3"/>
      <c r="N15" s="3"/>
      <c r="O15" s="3"/>
    </row>
    <row r="16" spans="1:15" ht="15.75" customHeight="1" x14ac:dyDescent="0.15">
      <c r="A16" s="31" t="s">
        <v>12</v>
      </c>
      <c r="B16" s="31" t="s">
        <v>230</v>
      </c>
      <c r="C16" s="28">
        <f>70245482469/2030038946901</f>
        <v>3.4603022063313005E-2</v>
      </c>
      <c r="D16" s="31" t="s">
        <v>11</v>
      </c>
      <c r="E16" s="43" t="s">
        <v>754</v>
      </c>
      <c r="K16" s="3"/>
      <c r="L16" s="3"/>
      <c r="M16" s="3"/>
      <c r="N16" s="3"/>
      <c r="O16" s="3"/>
    </row>
    <row r="17" spans="1:15" ht="15.75" customHeight="1" x14ac:dyDescent="0.15">
      <c r="A17" s="31" t="s">
        <v>12</v>
      </c>
      <c r="B17" s="31" t="s">
        <v>22</v>
      </c>
      <c r="C17" s="28">
        <f>70245482469/9066045800000</f>
        <v>7.7481940879892755E-3</v>
      </c>
      <c r="D17" s="31" t="s">
        <v>11</v>
      </c>
      <c r="E17" s="43" t="s">
        <v>754</v>
      </c>
      <c r="K17" s="3"/>
      <c r="L17" s="3"/>
      <c r="M17" s="3"/>
      <c r="N17" s="3"/>
      <c r="O17" s="3"/>
    </row>
    <row r="18" spans="1:15" ht="15.75" customHeight="1" x14ac:dyDescent="0.15">
      <c r="A18" s="31" t="s">
        <v>12</v>
      </c>
      <c r="B18" s="31" t="s">
        <v>63</v>
      </c>
      <c r="C18" s="31" t="s">
        <v>64</v>
      </c>
      <c r="D18" s="31" t="s">
        <v>388</v>
      </c>
      <c r="E18" s="43" t="s">
        <v>800</v>
      </c>
      <c r="K18" s="3"/>
      <c r="L18" s="3"/>
      <c r="M18" s="3"/>
      <c r="N18" s="3"/>
      <c r="O18" s="3"/>
    </row>
    <row r="19" spans="1:15" ht="15.75" customHeight="1" x14ac:dyDescent="0.15">
      <c r="A19" s="31" t="s">
        <v>12</v>
      </c>
      <c r="B19" s="31" t="s">
        <v>232</v>
      </c>
      <c r="C19" s="31" t="s">
        <v>16</v>
      </c>
      <c r="D19" s="31" t="s">
        <v>16</v>
      </c>
      <c r="E19" s="43" t="s">
        <v>16</v>
      </c>
      <c r="K19" s="3"/>
      <c r="L19" s="3"/>
      <c r="M19" s="3"/>
      <c r="N19" s="3"/>
      <c r="O19" s="3"/>
    </row>
    <row r="20" spans="1:15" ht="15.75" customHeight="1" x14ac:dyDescent="0.15">
      <c r="A20" s="31" t="s">
        <v>233</v>
      </c>
      <c r="B20" s="31" t="s">
        <v>234</v>
      </c>
      <c r="C20" s="31" t="s">
        <v>370</v>
      </c>
      <c r="D20" s="31" t="s">
        <v>11</v>
      </c>
      <c r="E20" s="43" t="s">
        <v>888</v>
      </c>
      <c r="K20" s="3"/>
      <c r="L20" s="3"/>
      <c r="M20" s="3"/>
      <c r="N20" s="3"/>
      <c r="O20" s="3"/>
    </row>
    <row r="21" spans="1:15" ht="15.75" customHeight="1" x14ac:dyDescent="0.15">
      <c r="A21" s="31" t="s">
        <v>233</v>
      </c>
      <c r="B21" s="31" t="s">
        <v>236</v>
      </c>
      <c r="C21" s="31" t="s">
        <v>389</v>
      </c>
      <c r="D21" s="31" t="s">
        <v>11</v>
      </c>
      <c r="E21" s="43" t="s">
        <v>889</v>
      </c>
      <c r="K21" s="3"/>
      <c r="L21" s="3"/>
      <c r="M21" s="3"/>
      <c r="N21" s="3"/>
      <c r="O21" s="3"/>
    </row>
    <row r="22" spans="1:15" ht="15.75" customHeight="1" x14ac:dyDescent="0.15">
      <c r="A22" s="31" t="s">
        <v>233</v>
      </c>
      <c r="B22" s="31" t="s">
        <v>238</v>
      </c>
      <c r="C22" s="31" t="s">
        <v>64</v>
      </c>
      <c r="D22" s="31" t="s">
        <v>390</v>
      </c>
      <c r="E22" s="43" t="s">
        <v>888</v>
      </c>
      <c r="K22" s="3"/>
      <c r="L22" s="3"/>
      <c r="M22" s="3"/>
      <c r="N22" s="3"/>
      <c r="O22" s="3"/>
    </row>
    <row r="23" spans="1:15" ht="15.75" customHeight="1" x14ac:dyDescent="0.15">
      <c r="A23" s="31" t="s">
        <v>233</v>
      </c>
      <c r="B23" s="31" t="s">
        <v>240</v>
      </c>
      <c r="C23" s="31" t="s">
        <v>254</v>
      </c>
      <c r="D23" s="31" t="s">
        <v>11</v>
      </c>
      <c r="E23" s="43" t="s">
        <v>888</v>
      </c>
      <c r="K23" s="3"/>
      <c r="L23" s="3"/>
      <c r="M23" s="3"/>
      <c r="N23" s="3"/>
      <c r="O23" s="3"/>
    </row>
    <row r="24" spans="1:15" ht="15.75" customHeight="1" x14ac:dyDescent="0.15">
      <c r="A24" s="31" t="s">
        <v>233</v>
      </c>
      <c r="B24" s="31" t="s">
        <v>243</v>
      </c>
      <c r="C24" s="31" t="s">
        <v>244</v>
      </c>
      <c r="D24" s="31" t="s">
        <v>11</v>
      </c>
      <c r="E24" s="43" t="s">
        <v>888</v>
      </c>
      <c r="K24" s="3"/>
      <c r="L24" s="3"/>
      <c r="M24" s="3"/>
      <c r="N24" s="3"/>
      <c r="O24" s="3"/>
    </row>
    <row r="25" spans="1:15" ht="15.75" customHeight="1" x14ac:dyDescent="0.15">
      <c r="A25" s="31" t="s">
        <v>233</v>
      </c>
      <c r="B25" s="31" t="s">
        <v>245</v>
      </c>
      <c r="C25" s="43" t="s">
        <v>890</v>
      </c>
      <c r="D25" s="31" t="s">
        <v>11</v>
      </c>
      <c r="E25" s="43" t="s">
        <v>891</v>
      </c>
      <c r="K25" s="3"/>
      <c r="L25" s="3"/>
      <c r="M25" s="3"/>
      <c r="N25" s="3"/>
      <c r="O25" s="3"/>
    </row>
    <row r="26" spans="1:15" ht="15.75" customHeight="1" x14ac:dyDescent="0.15">
      <c r="A26" s="31" t="s">
        <v>246</v>
      </c>
      <c r="B26" s="31" t="s">
        <v>247</v>
      </c>
      <c r="C26" s="31" t="s">
        <v>391</v>
      </c>
      <c r="D26" s="31" t="s">
        <v>11</v>
      </c>
      <c r="E26" s="43" t="s">
        <v>892</v>
      </c>
      <c r="K26" s="3"/>
      <c r="L26" s="3"/>
      <c r="M26" s="3"/>
      <c r="N26" s="3"/>
      <c r="O26" s="3"/>
    </row>
    <row r="27" spans="1:15" ht="15.75" customHeight="1" x14ac:dyDescent="0.15">
      <c r="A27" s="31" t="s">
        <v>246</v>
      </c>
      <c r="B27" s="31" t="s">
        <v>249</v>
      </c>
      <c r="C27" s="31" t="s">
        <v>392</v>
      </c>
      <c r="D27" s="31" t="s">
        <v>11</v>
      </c>
      <c r="E27" s="43" t="s">
        <v>893</v>
      </c>
      <c r="K27" s="3"/>
      <c r="L27" s="3"/>
      <c r="M27" s="3"/>
      <c r="N27" s="3"/>
      <c r="O27" s="3"/>
    </row>
    <row r="28" spans="1:15" ht="15.75" customHeight="1" x14ac:dyDescent="0.15">
      <c r="A28" s="31" t="s">
        <v>246</v>
      </c>
      <c r="B28" s="31" t="s">
        <v>251</v>
      </c>
      <c r="C28" s="31" t="s">
        <v>64</v>
      </c>
      <c r="D28" s="31" t="s">
        <v>393</v>
      </c>
      <c r="E28" s="43" t="s">
        <v>894</v>
      </c>
      <c r="K28" s="3"/>
      <c r="L28" s="3"/>
      <c r="M28" s="3"/>
      <c r="N28" s="3"/>
      <c r="O28" s="3"/>
    </row>
    <row r="29" spans="1:15" ht="15.75" customHeight="1" x14ac:dyDescent="0.15">
      <c r="A29" s="31" t="s">
        <v>246</v>
      </c>
      <c r="B29" s="31" t="s">
        <v>253</v>
      </c>
      <c r="C29" s="31" t="s">
        <v>16</v>
      </c>
      <c r="D29" s="31" t="s">
        <v>16</v>
      </c>
      <c r="E29" s="31" t="s">
        <v>16</v>
      </c>
      <c r="K29" s="3"/>
      <c r="L29" s="3"/>
      <c r="M29" s="3"/>
      <c r="N29" s="3"/>
      <c r="O29" s="3"/>
    </row>
    <row r="30" spans="1:15" ht="15.75" customHeight="1" x14ac:dyDescent="0.15">
      <c r="A30" s="31" t="s">
        <v>246</v>
      </c>
      <c r="B30" s="31" t="s">
        <v>256</v>
      </c>
      <c r="C30" s="31" t="s">
        <v>169</v>
      </c>
      <c r="D30" s="31" t="s">
        <v>11</v>
      </c>
      <c r="E30" s="43" t="s">
        <v>895</v>
      </c>
      <c r="K30" s="3"/>
      <c r="L30" s="3"/>
      <c r="M30" s="3"/>
      <c r="N30" s="3"/>
      <c r="O30" s="3"/>
    </row>
    <row r="31" spans="1:15" ht="15.75" customHeight="1" x14ac:dyDescent="0.15">
      <c r="A31" s="31" t="s">
        <v>246</v>
      </c>
      <c r="B31" s="31" t="s">
        <v>257</v>
      </c>
      <c r="C31" s="31" t="s">
        <v>394</v>
      </c>
      <c r="D31" s="31" t="s">
        <v>11</v>
      </c>
      <c r="E31" s="43" t="s">
        <v>896</v>
      </c>
      <c r="K31" s="3"/>
      <c r="L31" s="3"/>
      <c r="M31" s="3"/>
      <c r="N31" s="3"/>
      <c r="O31" s="3"/>
    </row>
    <row r="32" spans="1:15" ht="15.75" customHeight="1" x14ac:dyDescent="0.15">
      <c r="A32" s="31" t="s">
        <v>246</v>
      </c>
      <c r="B32" s="31" t="s">
        <v>258</v>
      </c>
      <c r="C32" s="31" t="s">
        <v>395</v>
      </c>
      <c r="D32" s="31" t="s">
        <v>11</v>
      </c>
      <c r="E32" s="43" t="s">
        <v>897</v>
      </c>
      <c r="K32" s="3"/>
      <c r="L32" s="3"/>
      <c r="M32" s="3"/>
      <c r="N32" s="3"/>
      <c r="O32" s="3"/>
    </row>
    <row r="33" spans="1:15" ht="15.75" customHeight="1" x14ac:dyDescent="0.15">
      <c r="A33" s="31" t="s">
        <v>246</v>
      </c>
      <c r="B33" s="31" t="s">
        <v>260</v>
      </c>
      <c r="C33" s="31" t="s">
        <v>396</v>
      </c>
      <c r="D33" s="31" t="s">
        <v>11</v>
      </c>
      <c r="E33" s="43" t="s">
        <v>898</v>
      </c>
      <c r="K33" s="3"/>
      <c r="L33" s="3"/>
      <c r="M33" s="3"/>
      <c r="N33" s="3"/>
      <c r="O33" s="3"/>
    </row>
    <row r="34" spans="1:15" ht="15.75" customHeight="1" x14ac:dyDescent="0.15">
      <c r="A34" s="31" t="s">
        <v>246</v>
      </c>
      <c r="B34" s="31" t="s">
        <v>262</v>
      </c>
      <c r="C34" s="31" t="s">
        <v>64</v>
      </c>
      <c r="D34" s="31" t="s">
        <v>397</v>
      </c>
      <c r="E34" s="43" t="s">
        <v>899</v>
      </c>
      <c r="K34" s="3"/>
      <c r="L34" s="3"/>
      <c r="M34" s="3"/>
      <c r="N34" s="3"/>
      <c r="O34" s="3"/>
    </row>
    <row r="35" spans="1:15" ht="15.75" customHeight="1" x14ac:dyDescent="0.15">
      <c r="A35" s="31" t="s">
        <v>246</v>
      </c>
      <c r="B35" s="31" t="s">
        <v>264</v>
      </c>
      <c r="C35" s="31" t="s">
        <v>16</v>
      </c>
      <c r="D35" s="31" t="s">
        <v>16</v>
      </c>
      <c r="E35" s="31" t="s">
        <v>16</v>
      </c>
      <c r="K35" s="3"/>
      <c r="L35" s="3"/>
      <c r="M35" s="3"/>
      <c r="N35" s="3"/>
      <c r="O35" s="3"/>
    </row>
    <row r="36" spans="1:15" ht="15.75" customHeight="1" x14ac:dyDescent="0.15">
      <c r="A36" s="31" t="s">
        <v>246</v>
      </c>
      <c r="B36" s="31" t="s">
        <v>265</v>
      </c>
      <c r="C36" s="31" t="s">
        <v>244</v>
      </c>
      <c r="D36" s="31" t="s">
        <v>11</v>
      </c>
      <c r="E36" s="43" t="s">
        <v>897</v>
      </c>
      <c r="K36" s="3"/>
      <c r="L36" s="3"/>
      <c r="M36" s="3"/>
      <c r="N36" s="3"/>
      <c r="O36" s="3"/>
    </row>
    <row r="37" spans="1:15" ht="15.75" customHeight="1" x14ac:dyDescent="0.15">
      <c r="A37" s="31" t="s">
        <v>246</v>
      </c>
      <c r="B37" s="31" t="s">
        <v>266</v>
      </c>
      <c r="C37" s="33" t="s">
        <v>398</v>
      </c>
      <c r="D37" s="31" t="s">
        <v>11</v>
      </c>
      <c r="E37" s="43" t="s">
        <v>864</v>
      </c>
      <c r="K37" s="3"/>
      <c r="L37" s="3"/>
      <c r="M37" s="3"/>
      <c r="N37" s="3"/>
      <c r="O37" s="3"/>
    </row>
    <row r="38" spans="1:15" ht="15.75" customHeight="1" x14ac:dyDescent="0.15">
      <c r="K38" s="3"/>
      <c r="L38" s="3"/>
      <c r="M38" s="3"/>
      <c r="N38" s="3"/>
      <c r="O38" s="3"/>
    </row>
    <row r="39" spans="1:15" ht="15.75" customHeight="1" x14ac:dyDescent="0.15">
      <c r="K39" s="3"/>
      <c r="L39" s="3"/>
      <c r="M39" s="3"/>
      <c r="N39" s="3"/>
      <c r="O39" s="3"/>
    </row>
    <row r="40" spans="1:15" ht="15.75" customHeight="1" x14ac:dyDescent="0.15">
      <c r="K40" s="3"/>
      <c r="L40" s="3"/>
      <c r="M40" s="3"/>
      <c r="N40" s="3"/>
      <c r="O40" s="3"/>
    </row>
  </sheetData>
  <conditionalFormatting sqref="M1:O4 K1:L1003 M6:O1003">
    <cfRule type="cellIs" dxfId="29" priority="1" operator="equal">
      <formula>"TRUE"</formula>
    </cfRule>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399</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399</v>
      </c>
      <c r="D6" s="31" t="s">
        <v>400</v>
      </c>
      <c r="E6" s="34" t="s">
        <v>800</v>
      </c>
      <c r="K6" s="3"/>
      <c r="L6" s="3"/>
      <c r="M6" s="3"/>
      <c r="N6" s="3"/>
      <c r="O6" s="3"/>
    </row>
    <row r="7" spans="1:15" ht="15.75" customHeight="1" x14ac:dyDescent="0.15">
      <c r="A7" s="31" t="s">
        <v>12</v>
      </c>
      <c r="B7" s="31" t="s">
        <v>211</v>
      </c>
      <c r="C7" s="31" t="s">
        <v>401</v>
      </c>
      <c r="D7" s="31" t="s">
        <v>402</v>
      </c>
      <c r="E7" s="34" t="s">
        <v>755</v>
      </c>
      <c r="K7" s="3"/>
      <c r="L7" s="3"/>
      <c r="M7" s="3"/>
      <c r="N7" s="3"/>
      <c r="O7" s="3"/>
    </row>
    <row r="8" spans="1:15" ht="15.75" customHeight="1" x14ac:dyDescent="0.15">
      <c r="A8" s="31" t="s">
        <v>12</v>
      </c>
      <c r="B8" s="31" t="s">
        <v>214</v>
      </c>
      <c r="C8" s="31" t="s">
        <v>327</v>
      </c>
      <c r="D8" s="31" t="s">
        <v>11</v>
      </c>
      <c r="E8" s="34" t="s">
        <v>755</v>
      </c>
      <c r="K8" s="3"/>
      <c r="L8" s="3"/>
      <c r="M8" s="3"/>
      <c r="N8" s="3"/>
      <c r="O8" s="3"/>
    </row>
    <row r="9" spans="1:15" ht="15.75" customHeight="1" x14ac:dyDescent="0.15">
      <c r="A9" s="31" t="s">
        <v>12</v>
      </c>
      <c r="B9" s="31" t="s">
        <v>217</v>
      </c>
      <c r="C9" s="31" t="s">
        <v>64</v>
      </c>
      <c r="D9" s="31" t="s">
        <v>403</v>
      </c>
      <c r="E9" s="34" t="s">
        <v>900</v>
      </c>
      <c r="K9" s="3"/>
      <c r="L9" s="3"/>
      <c r="M9" s="3"/>
      <c r="N9" s="3"/>
      <c r="O9" s="3"/>
    </row>
    <row r="10" spans="1:15" ht="15.75" customHeight="1" x14ac:dyDescent="0.15">
      <c r="A10" s="31" t="s">
        <v>12</v>
      </c>
      <c r="B10" s="31" t="s">
        <v>13</v>
      </c>
      <c r="C10" s="34" t="s">
        <v>901</v>
      </c>
      <c r="D10" s="31" t="s">
        <v>11</v>
      </c>
      <c r="E10" s="31" t="s">
        <v>11</v>
      </c>
      <c r="K10" s="3"/>
      <c r="L10" s="3"/>
      <c r="M10" s="3"/>
      <c r="N10" s="3"/>
      <c r="O10" s="3"/>
    </row>
    <row r="11" spans="1:15" ht="15.75" customHeight="1" x14ac:dyDescent="0.15">
      <c r="A11" s="31" t="s">
        <v>12</v>
      </c>
      <c r="B11" s="31" t="s">
        <v>220</v>
      </c>
      <c r="C11" s="34" t="s">
        <v>404</v>
      </c>
      <c r="D11" s="31" t="s">
        <v>11</v>
      </c>
      <c r="E11" s="31" t="s">
        <v>11</v>
      </c>
      <c r="K11" s="3"/>
      <c r="L11" s="3"/>
      <c r="M11" s="3"/>
      <c r="N11" s="3"/>
      <c r="O11" s="3"/>
    </row>
    <row r="12" spans="1:15" ht="15.75" customHeight="1" x14ac:dyDescent="0.15">
      <c r="A12" s="31" t="s">
        <v>12</v>
      </c>
      <c r="B12" s="31" t="s">
        <v>221</v>
      </c>
      <c r="C12" s="31" t="s">
        <v>405</v>
      </c>
      <c r="D12" s="31" t="s">
        <v>406</v>
      </c>
      <c r="E12" s="34" t="s">
        <v>902</v>
      </c>
      <c r="K12" s="3"/>
      <c r="L12" s="3"/>
      <c r="M12" s="3"/>
      <c r="N12" s="3"/>
      <c r="O12" s="3"/>
    </row>
    <row r="13" spans="1:15" ht="15.75" customHeight="1" x14ac:dyDescent="0.15">
      <c r="A13" s="31" t="s">
        <v>12</v>
      </c>
      <c r="B13" s="31" t="s">
        <v>224</v>
      </c>
      <c r="C13" s="31" t="s">
        <v>407</v>
      </c>
      <c r="D13" s="31" t="s">
        <v>408</v>
      </c>
      <c r="E13" s="34" t="s">
        <v>903</v>
      </c>
      <c r="K13" s="3"/>
      <c r="L13" s="3"/>
      <c r="M13" s="3"/>
      <c r="N13" s="3"/>
      <c r="O13" s="3"/>
    </row>
    <row r="14" spans="1:15" ht="15.75" customHeight="1" x14ac:dyDescent="0.15">
      <c r="A14" s="31" t="s">
        <v>12</v>
      </c>
      <c r="B14" s="31" t="s">
        <v>226</v>
      </c>
      <c r="C14" s="31" t="s">
        <v>409</v>
      </c>
      <c r="D14" s="31" t="s">
        <v>410</v>
      </c>
      <c r="E14" s="34" t="s">
        <v>900</v>
      </c>
      <c r="K14" s="3"/>
      <c r="L14" s="3"/>
      <c r="M14" s="3"/>
      <c r="N14" s="3"/>
      <c r="O14" s="3"/>
    </row>
    <row r="15" spans="1:15" ht="15.75" customHeight="1" x14ac:dyDescent="0.15">
      <c r="A15" s="31" t="s">
        <v>12</v>
      </c>
      <c r="B15" s="31" t="s">
        <v>20</v>
      </c>
      <c r="C15" s="32" t="s">
        <v>411</v>
      </c>
      <c r="D15" s="31" t="s">
        <v>11</v>
      </c>
      <c r="E15" s="34" t="s">
        <v>754</v>
      </c>
      <c r="K15" s="3"/>
      <c r="L15" s="3"/>
      <c r="M15" s="3"/>
      <c r="N15" s="3"/>
      <c r="O15" s="3"/>
    </row>
    <row r="16" spans="1:15" ht="15.75" customHeight="1" x14ac:dyDescent="0.15">
      <c r="A16" s="31" t="s">
        <v>12</v>
      </c>
      <c r="B16" s="31" t="s">
        <v>230</v>
      </c>
      <c r="C16" s="28">
        <f>167736232946/2030038946901</f>
        <v>8.2627100924374572E-2</v>
      </c>
      <c r="D16" s="31" t="s">
        <v>11</v>
      </c>
      <c r="E16" s="34" t="s">
        <v>754</v>
      </c>
      <c r="K16" s="3"/>
      <c r="L16" s="3"/>
      <c r="M16" s="3"/>
      <c r="N16" s="3"/>
      <c r="O16" s="3"/>
    </row>
    <row r="17" spans="1:15" ht="15.75" customHeight="1" x14ac:dyDescent="0.15">
      <c r="A17" s="31" t="s">
        <v>12</v>
      </c>
      <c r="B17" s="31" t="s">
        <v>22</v>
      </c>
      <c r="C17" s="28">
        <f>167736232946/9066045800000</f>
        <v>1.8501586760790466E-2</v>
      </c>
      <c r="D17" s="31" t="s">
        <v>11</v>
      </c>
      <c r="E17" s="34" t="s">
        <v>754</v>
      </c>
      <c r="K17" s="3"/>
      <c r="L17" s="3"/>
      <c r="M17" s="3"/>
      <c r="N17" s="3"/>
      <c r="O17" s="3"/>
    </row>
    <row r="18" spans="1:15" ht="15.75" customHeight="1" x14ac:dyDescent="0.15">
      <c r="A18" s="31" t="s">
        <v>12</v>
      </c>
      <c r="B18" s="31" t="s">
        <v>63</v>
      </c>
      <c r="C18" s="31" t="s">
        <v>64</v>
      </c>
      <c r="D18" s="31" t="s">
        <v>412</v>
      </c>
      <c r="E18" s="34" t="s">
        <v>800</v>
      </c>
      <c r="K18" s="3"/>
      <c r="L18" s="3"/>
      <c r="M18" s="3"/>
      <c r="N18" s="3"/>
      <c r="O18" s="3"/>
    </row>
    <row r="19" spans="1:15" ht="15.75" customHeight="1" x14ac:dyDescent="0.15">
      <c r="A19" s="31" t="s">
        <v>12</v>
      </c>
      <c r="B19" s="31" t="s">
        <v>232</v>
      </c>
      <c r="C19" s="31" t="s">
        <v>413</v>
      </c>
      <c r="D19" s="31" t="s">
        <v>16</v>
      </c>
      <c r="E19" s="34" t="s">
        <v>16</v>
      </c>
      <c r="K19" s="3"/>
      <c r="L19" s="3"/>
      <c r="M19" s="3"/>
      <c r="N19" s="3"/>
      <c r="O19" s="3"/>
    </row>
    <row r="20" spans="1:15" ht="15.75" customHeight="1" x14ac:dyDescent="0.15">
      <c r="A20" s="31" t="s">
        <v>233</v>
      </c>
      <c r="B20" s="31" t="s">
        <v>234</v>
      </c>
      <c r="C20" s="31" t="s">
        <v>414</v>
      </c>
      <c r="D20" s="31" t="s">
        <v>11</v>
      </c>
      <c r="E20" s="34" t="s">
        <v>904</v>
      </c>
      <c r="K20" s="3"/>
      <c r="L20" s="3"/>
      <c r="M20" s="3"/>
      <c r="N20" s="3"/>
      <c r="O20" s="3"/>
    </row>
    <row r="21" spans="1:15" ht="15.75" customHeight="1" x14ac:dyDescent="0.15">
      <c r="A21" s="31" t="s">
        <v>233</v>
      </c>
      <c r="B21" s="31" t="s">
        <v>236</v>
      </c>
      <c r="C21" s="31" t="s">
        <v>415</v>
      </c>
      <c r="D21" s="31" t="s">
        <v>416</v>
      </c>
      <c r="E21" s="34" t="s">
        <v>905</v>
      </c>
      <c r="K21" s="3"/>
      <c r="L21" s="3"/>
      <c r="M21" s="3"/>
      <c r="N21" s="3"/>
      <c r="O21" s="3"/>
    </row>
    <row r="22" spans="1:15" ht="15.75" customHeight="1" x14ac:dyDescent="0.15">
      <c r="A22" s="31" t="s">
        <v>233</v>
      </c>
      <c r="B22" s="31" t="s">
        <v>238</v>
      </c>
      <c r="C22" s="31" t="s">
        <v>64</v>
      </c>
      <c r="D22" s="31" t="s">
        <v>417</v>
      </c>
      <c r="E22" s="34" t="s">
        <v>904</v>
      </c>
      <c r="K22" s="3"/>
      <c r="L22" s="3"/>
      <c r="M22" s="3"/>
      <c r="N22" s="3"/>
      <c r="O22" s="3"/>
    </row>
    <row r="23" spans="1:15" ht="15.75" customHeight="1" x14ac:dyDescent="0.15">
      <c r="A23" s="31" t="s">
        <v>233</v>
      </c>
      <c r="B23" s="31" t="s">
        <v>240</v>
      </c>
      <c r="C23" s="31" t="s">
        <v>413</v>
      </c>
      <c r="D23" s="31" t="s">
        <v>16</v>
      </c>
      <c r="E23" s="34" t="s">
        <v>16</v>
      </c>
      <c r="K23" s="3"/>
      <c r="L23" s="3"/>
      <c r="M23" s="3"/>
      <c r="N23" s="3"/>
      <c r="O23" s="3"/>
    </row>
    <row r="24" spans="1:15" ht="15.75" customHeight="1" x14ac:dyDescent="0.15">
      <c r="A24" s="31" t="s">
        <v>233</v>
      </c>
      <c r="B24" s="31" t="s">
        <v>243</v>
      </c>
      <c r="C24" s="31" t="s">
        <v>169</v>
      </c>
      <c r="D24" s="31" t="s">
        <v>11</v>
      </c>
      <c r="E24" s="34" t="s">
        <v>904</v>
      </c>
      <c r="K24" s="3"/>
      <c r="L24" s="3"/>
      <c r="M24" s="3"/>
      <c r="N24" s="3"/>
      <c r="O24" s="3"/>
    </row>
    <row r="25" spans="1:15" ht="15.75" customHeight="1" x14ac:dyDescent="0.15">
      <c r="A25" s="31" t="s">
        <v>233</v>
      </c>
      <c r="B25" s="31" t="s">
        <v>245</v>
      </c>
      <c r="C25" s="34" t="s">
        <v>831</v>
      </c>
      <c r="D25" s="31" t="s">
        <v>11</v>
      </c>
      <c r="E25" s="34" t="s">
        <v>906</v>
      </c>
      <c r="K25" s="3"/>
      <c r="L25" s="3"/>
      <c r="M25" s="3"/>
      <c r="N25" s="3"/>
      <c r="O25" s="3"/>
    </row>
    <row r="26" spans="1:15" ht="15.75" customHeight="1" x14ac:dyDescent="0.15">
      <c r="A26" s="31" t="s">
        <v>246</v>
      </c>
      <c r="B26" s="31" t="s">
        <v>418</v>
      </c>
      <c r="C26" s="31" t="s">
        <v>419</v>
      </c>
      <c r="D26" s="31" t="s">
        <v>11</v>
      </c>
      <c r="E26" s="34" t="s">
        <v>907</v>
      </c>
      <c r="K26" s="3"/>
      <c r="L26" s="3"/>
      <c r="M26" s="3"/>
      <c r="N26" s="3"/>
      <c r="O26" s="3"/>
    </row>
    <row r="27" spans="1:15" ht="15.75" customHeight="1" x14ac:dyDescent="0.15">
      <c r="A27" s="27" t="s">
        <v>246</v>
      </c>
      <c r="B27" s="31" t="s">
        <v>420</v>
      </c>
      <c r="C27" s="31" t="s">
        <v>421</v>
      </c>
      <c r="D27" s="31" t="s">
        <v>11</v>
      </c>
      <c r="E27" s="34" t="s">
        <v>908</v>
      </c>
      <c r="K27" s="3"/>
      <c r="L27" s="3"/>
      <c r="M27" s="3"/>
      <c r="N27" s="3"/>
      <c r="O27" s="3"/>
    </row>
    <row r="28" spans="1:15" ht="15.75" customHeight="1" x14ac:dyDescent="0.15">
      <c r="A28" s="31" t="s">
        <v>246</v>
      </c>
      <c r="B28" s="31" t="s">
        <v>251</v>
      </c>
      <c r="C28" s="31" t="s">
        <v>64</v>
      </c>
      <c r="D28" s="22" t="s">
        <v>422</v>
      </c>
      <c r="E28" s="34" t="s">
        <v>909</v>
      </c>
      <c r="K28" s="3"/>
      <c r="L28" s="3"/>
      <c r="M28" s="3"/>
      <c r="N28" s="3"/>
      <c r="O28" s="3"/>
    </row>
    <row r="29" spans="1:15" ht="15.75" customHeight="1" x14ac:dyDescent="0.15">
      <c r="A29" s="31" t="s">
        <v>246</v>
      </c>
      <c r="B29" s="31" t="s">
        <v>253</v>
      </c>
      <c r="C29" s="31" t="s">
        <v>423</v>
      </c>
      <c r="D29" s="31" t="s">
        <v>11</v>
      </c>
      <c r="E29" s="34" t="s">
        <v>907</v>
      </c>
      <c r="K29" s="3"/>
      <c r="L29" s="3"/>
      <c r="M29" s="3"/>
      <c r="N29" s="3"/>
      <c r="O29" s="3"/>
    </row>
    <row r="30" spans="1:15" ht="15.75" customHeight="1" x14ac:dyDescent="0.15">
      <c r="A30" s="31" t="s">
        <v>246</v>
      </c>
      <c r="B30" s="31" t="s">
        <v>256</v>
      </c>
      <c r="C30" s="31" t="s">
        <v>244</v>
      </c>
      <c r="D30" s="31" t="s">
        <v>11</v>
      </c>
      <c r="E30" s="34" t="s">
        <v>910</v>
      </c>
      <c r="K30" s="3"/>
      <c r="L30" s="3"/>
      <c r="M30" s="3"/>
      <c r="N30" s="3"/>
      <c r="O30" s="3"/>
    </row>
    <row r="31" spans="1:15" ht="15.75" customHeight="1" x14ac:dyDescent="0.15">
      <c r="A31" s="31" t="s">
        <v>246</v>
      </c>
      <c r="B31" s="31" t="s">
        <v>257</v>
      </c>
      <c r="C31" s="34" t="s">
        <v>821</v>
      </c>
      <c r="D31" s="31" t="s">
        <v>11</v>
      </c>
      <c r="E31" s="34" t="s">
        <v>911</v>
      </c>
      <c r="K31" s="3"/>
      <c r="L31" s="3"/>
      <c r="M31" s="3"/>
      <c r="N31" s="3"/>
      <c r="O31" s="3"/>
    </row>
  </sheetData>
  <conditionalFormatting sqref="M1:O4 K1:L1003 M6:O1003">
    <cfRule type="cellIs" dxfId="27" priority="1" operator="equal">
      <formula>"TRUE"</formula>
    </cfRule>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O37"/>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424</v>
      </c>
      <c r="D2" s="4"/>
      <c r="E2" s="21"/>
      <c r="F2" s="1"/>
      <c r="G2" s="4"/>
      <c r="H2" s="4"/>
      <c r="I2" s="4"/>
      <c r="J2" s="4"/>
      <c r="K2" s="20"/>
    </row>
    <row r="3" spans="1:15" ht="15.75" customHeight="1" x14ac:dyDescent="0.15">
      <c r="A3" s="18"/>
      <c r="B3" s="4"/>
      <c r="C3" s="1"/>
      <c r="D3" s="4"/>
      <c r="E3" s="21"/>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424</v>
      </c>
      <c r="D6" s="31" t="s">
        <v>425</v>
      </c>
      <c r="E6" s="43" t="s">
        <v>800</v>
      </c>
      <c r="K6" s="3"/>
      <c r="L6" s="3"/>
      <c r="M6" s="3"/>
      <c r="N6" s="3"/>
      <c r="O6" s="3"/>
    </row>
    <row r="7" spans="1:15" ht="15.75" customHeight="1" x14ac:dyDescent="0.15">
      <c r="A7" s="31" t="s">
        <v>12</v>
      </c>
      <c r="B7" s="31" t="s">
        <v>211</v>
      </c>
      <c r="C7" s="31" t="s">
        <v>426</v>
      </c>
      <c r="D7" s="33" t="s">
        <v>427</v>
      </c>
      <c r="E7" s="43" t="s">
        <v>755</v>
      </c>
      <c r="K7" s="3"/>
      <c r="L7" s="3"/>
      <c r="M7" s="3"/>
      <c r="N7" s="3"/>
      <c r="O7" s="3"/>
    </row>
    <row r="8" spans="1:15" ht="15.75" customHeight="1" x14ac:dyDescent="0.15">
      <c r="A8" s="31" t="s">
        <v>12</v>
      </c>
      <c r="B8" s="31" t="s">
        <v>214</v>
      </c>
      <c r="C8" s="31" t="s">
        <v>428</v>
      </c>
      <c r="D8" s="31" t="s">
        <v>429</v>
      </c>
      <c r="E8" s="43" t="s">
        <v>755</v>
      </c>
      <c r="K8" s="3"/>
      <c r="L8" s="3"/>
      <c r="M8" s="3"/>
      <c r="N8" s="3"/>
      <c r="O8" s="3"/>
    </row>
    <row r="9" spans="1:15" ht="15.75" customHeight="1" x14ac:dyDescent="0.15">
      <c r="A9" s="31" t="s">
        <v>12</v>
      </c>
      <c r="B9" s="31" t="s">
        <v>217</v>
      </c>
      <c r="C9" s="31" t="s">
        <v>64</v>
      </c>
      <c r="D9" s="31" t="s">
        <v>430</v>
      </c>
      <c r="E9" s="43" t="s">
        <v>912</v>
      </c>
      <c r="K9" s="3"/>
      <c r="L9" s="3"/>
      <c r="M9" s="3"/>
      <c r="N9" s="3"/>
      <c r="O9" s="3"/>
    </row>
    <row r="10" spans="1:15" ht="15.75" customHeight="1" x14ac:dyDescent="0.15">
      <c r="A10" s="31" t="s">
        <v>12</v>
      </c>
      <c r="B10" s="31" t="s">
        <v>13</v>
      </c>
      <c r="C10" s="43" t="s">
        <v>431</v>
      </c>
      <c r="D10" s="31" t="s">
        <v>11</v>
      </c>
      <c r="E10" s="43" t="s">
        <v>11</v>
      </c>
      <c r="K10" s="3"/>
      <c r="L10" s="3"/>
      <c r="M10" s="3"/>
      <c r="N10" s="3"/>
      <c r="O10" s="3"/>
    </row>
    <row r="11" spans="1:15" ht="15.75" customHeight="1" x14ac:dyDescent="0.15">
      <c r="A11" s="31" t="s">
        <v>12</v>
      </c>
      <c r="B11" s="31" t="s">
        <v>220</v>
      </c>
      <c r="C11" s="43" t="s">
        <v>432</v>
      </c>
      <c r="D11" s="31" t="s">
        <v>11</v>
      </c>
      <c r="E11" s="31" t="s">
        <v>11</v>
      </c>
      <c r="K11" s="3"/>
      <c r="L11" s="3"/>
      <c r="M11" s="3"/>
      <c r="N11" s="3"/>
      <c r="O11" s="3"/>
    </row>
    <row r="12" spans="1:15" ht="15.75" customHeight="1" x14ac:dyDescent="0.15">
      <c r="A12" s="31" t="s">
        <v>12</v>
      </c>
      <c r="B12" s="31" t="s">
        <v>221</v>
      </c>
      <c r="C12" s="43" t="s">
        <v>333</v>
      </c>
      <c r="D12" s="31" t="s">
        <v>433</v>
      </c>
      <c r="E12" s="43" t="s">
        <v>913</v>
      </c>
      <c r="K12" s="3"/>
      <c r="L12" s="3"/>
      <c r="M12" s="3"/>
      <c r="N12" s="3"/>
      <c r="O12" s="3"/>
    </row>
    <row r="13" spans="1:15" ht="15.75" customHeight="1" x14ac:dyDescent="0.15">
      <c r="A13" s="31" t="s">
        <v>12</v>
      </c>
      <c r="B13" s="31" t="s">
        <v>224</v>
      </c>
      <c r="C13" s="31" t="s">
        <v>434</v>
      </c>
      <c r="D13" s="31" t="s">
        <v>433</v>
      </c>
      <c r="E13" s="43" t="s">
        <v>913</v>
      </c>
      <c r="K13" s="3"/>
      <c r="L13" s="3"/>
      <c r="M13" s="3"/>
      <c r="N13" s="3"/>
      <c r="O13" s="3"/>
    </row>
    <row r="14" spans="1:15" ht="15.75" customHeight="1" x14ac:dyDescent="0.15">
      <c r="A14" s="31" t="s">
        <v>12</v>
      </c>
      <c r="B14" s="31" t="s">
        <v>226</v>
      </c>
      <c r="C14" s="31" t="s">
        <v>435</v>
      </c>
      <c r="D14" s="31" t="s">
        <v>436</v>
      </c>
      <c r="E14" s="43" t="s">
        <v>914</v>
      </c>
      <c r="K14" s="3"/>
      <c r="L14" s="3"/>
      <c r="M14" s="3"/>
      <c r="N14" s="3"/>
      <c r="O14" s="3"/>
    </row>
    <row r="15" spans="1:15" ht="15.75" customHeight="1" x14ac:dyDescent="0.15">
      <c r="A15" s="31" t="s">
        <v>12</v>
      </c>
      <c r="B15" s="31" t="s">
        <v>20</v>
      </c>
      <c r="C15" s="31" t="s">
        <v>437</v>
      </c>
      <c r="D15" s="31" t="s">
        <v>11</v>
      </c>
      <c r="E15" s="43" t="s">
        <v>766</v>
      </c>
      <c r="K15" s="3"/>
      <c r="L15" s="3"/>
      <c r="M15" s="3"/>
      <c r="N15" s="3"/>
      <c r="O15" s="3"/>
    </row>
    <row r="16" spans="1:15" ht="15.75" customHeight="1" x14ac:dyDescent="0.15">
      <c r="A16" s="31" t="s">
        <v>12</v>
      </c>
      <c r="B16" s="31" t="s">
        <v>230</v>
      </c>
      <c r="C16" s="28">
        <f>3960433717/2030038946901</f>
        <v>1.9509151403454038E-3</v>
      </c>
      <c r="D16" s="31" t="s">
        <v>11</v>
      </c>
      <c r="E16" s="43" t="s">
        <v>754</v>
      </c>
      <c r="K16" s="3"/>
      <c r="L16" s="3"/>
      <c r="M16" s="3"/>
      <c r="N16" s="3"/>
      <c r="O16" s="3"/>
    </row>
    <row r="17" spans="1:15" ht="15.75" customHeight="1" x14ac:dyDescent="0.15">
      <c r="A17" s="31" t="s">
        <v>12</v>
      </c>
      <c r="B17" s="31" t="s">
        <v>22</v>
      </c>
      <c r="C17" s="28">
        <f>3960433717/9066045800000</f>
        <v>4.3684245638820842E-4</v>
      </c>
      <c r="D17" s="31" t="s">
        <v>11</v>
      </c>
      <c r="E17" s="43" t="s">
        <v>754</v>
      </c>
      <c r="K17" s="3"/>
      <c r="L17" s="3"/>
      <c r="M17" s="3"/>
      <c r="N17" s="3"/>
      <c r="O17" s="3"/>
    </row>
    <row r="18" spans="1:15" ht="15.75" customHeight="1" x14ac:dyDescent="0.15">
      <c r="A18" s="31" t="s">
        <v>12</v>
      </c>
      <c r="B18" s="31" t="s">
        <v>63</v>
      </c>
      <c r="C18" s="31" t="s">
        <v>64</v>
      </c>
      <c r="D18" s="31" t="s">
        <v>438</v>
      </c>
      <c r="E18" s="43" t="s">
        <v>800</v>
      </c>
      <c r="K18" s="3"/>
      <c r="L18" s="3"/>
      <c r="M18" s="3"/>
      <c r="N18" s="3"/>
      <c r="O18" s="3"/>
    </row>
    <row r="19" spans="1:15" ht="15.75" customHeight="1" x14ac:dyDescent="0.15">
      <c r="A19" s="31" t="s">
        <v>12</v>
      </c>
      <c r="B19" s="31" t="s">
        <v>232</v>
      </c>
      <c r="C19" s="31" t="s">
        <v>413</v>
      </c>
      <c r="D19" s="31" t="s">
        <v>413</v>
      </c>
      <c r="E19" s="43" t="s">
        <v>413</v>
      </c>
      <c r="K19" s="3"/>
      <c r="L19" s="3"/>
      <c r="M19" s="3"/>
      <c r="N19" s="3"/>
      <c r="O19" s="3"/>
    </row>
    <row r="20" spans="1:15" ht="15.75" customHeight="1" x14ac:dyDescent="0.15">
      <c r="A20" s="31" t="s">
        <v>233</v>
      </c>
      <c r="B20" s="31" t="s">
        <v>234</v>
      </c>
      <c r="C20" s="31" t="s">
        <v>439</v>
      </c>
      <c r="D20" s="31" t="s">
        <v>11</v>
      </c>
      <c r="E20" s="43" t="s">
        <v>915</v>
      </c>
      <c r="K20" s="3"/>
      <c r="L20" s="3"/>
      <c r="M20" s="3"/>
      <c r="N20" s="3"/>
      <c r="O20" s="3"/>
    </row>
    <row r="21" spans="1:15" ht="15.75" customHeight="1" x14ac:dyDescent="0.15">
      <c r="A21" s="31" t="s">
        <v>233</v>
      </c>
      <c r="B21" s="31" t="s">
        <v>236</v>
      </c>
      <c r="C21" s="31" t="s">
        <v>440</v>
      </c>
      <c r="D21" s="31" t="s">
        <v>11</v>
      </c>
      <c r="E21" s="43" t="s">
        <v>915</v>
      </c>
      <c r="K21" s="3"/>
      <c r="L21" s="3"/>
      <c r="M21" s="3"/>
      <c r="N21" s="3"/>
      <c r="O21" s="3"/>
    </row>
    <row r="22" spans="1:15" ht="15.75" customHeight="1" x14ac:dyDescent="0.15">
      <c r="A22" s="31" t="s">
        <v>233</v>
      </c>
      <c r="B22" s="31" t="s">
        <v>238</v>
      </c>
      <c r="C22" s="31" t="s">
        <v>64</v>
      </c>
      <c r="D22" s="31" t="s">
        <v>441</v>
      </c>
      <c r="E22" s="43" t="s">
        <v>916</v>
      </c>
      <c r="K22" s="3"/>
      <c r="L22" s="3"/>
      <c r="M22" s="3"/>
      <c r="N22" s="3"/>
      <c r="O22" s="3"/>
    </row>
    <row r="23" spans="1:15" ht="15.75" customHeight="1" x14ac:dyDescent="0.15">
      <c r="A23" s="31" t="s">
        <v>233</v>
      </c>
      <c r="B23" s="31" t="s">
        <v>240</v>
      </c>
      <c r="C23" s="31" t="s">
        <v>413</v>
      </c>
      <c r="D23" s="31" t="s">
        <v>413</v>
      </c>
      <c r="E23" s="31" t="s">
        <v>413</v>
      </c>
      <c r="K23" s="3"/>
      <c r="L23" s="3"/>
      <c r="M23" s="3"/>
      <c r="N23" s="3"/>
      <c r="O23" s="3"/>
    </row>
    <row r="24" spans="1:15" ht="15.75" customHeight="1" x14ac:dyDescent="0.15">
      <c r="A24" s="31" t="s">
        <v>233</v>
      </c>
      <c r="B24" s="31" t="s">
        <v>243</v>
      </c>
      <c r="C24" s="31" t="s">
        <v>244</v>
      </c>
      <c r="D24" s="31" t="s">
        <v>11</v>
      </c>
      <c r="E24" s="43" t="s">
        <v>917</v>
      </c>
      <c r="K24" s="3"/>
      <c r="L24" s="3"/>
      <c r="M24" s="3"/>
      <c r="N24" s="3"/>
      <c r="O24" s="3"/>
    </row>
    <row r="25" spans="1:15" ht="15.75" customHeight="1" x14ac:dyDescent="0.15">
      <c r="A25" s="31" t="s">
        <v>233</v>
      </c>
      <c r="B25" s="31" t="s">
        <v>245</v>
      </c>
      <c r="C25" s="43" t="s">
        <v>918</v>
      </c>
      <c r="D25" s="31" t="s">
        <v>11</v>
      </c>
      <c r="E25" s="43" t="s">
        <v>919</v>
      </c>
      <c r="K25" s="3"/>
      <c r="L25" s="3"/>
      <c r="M25" s="3"/>
      <c r="N25" s="3"/>
      <c r="O25" s="3"/>
    </row>
    <row r="26" spans="1:15" ht="15.75" customHeight="1" x14ac:dyDescent="0.15">
      <c r="A26" s="31" t="s">
        <v>246</v>
      </c>
      <c r="B26" s="31" t="s">
        <v>247</v>
      </c>
      <c r="C26" s="31" t="s">
        <v>442</v>
      </c>
      <c r="D26" s="31" t="s">
        <v>11</v>
      </c>
      <c r="E26" s="43" t="s">
        <v>920</v>
      </c>
      <c r="K26" s="3"/>
      <c r="L26" s="3"/>
      <c r="M26" s="3"/>
      <c r="N26" s="3"/>
      <c r="O26" s="3"/>
    </row>
    <row r="27" spans="1:15" ht="15.75" customHeight="1" x14ac:dyDescent="0.15">
      <c r="A27" s="31" t="s">
        <v>246</v>
      </c>
      <c r="B27" s="31" t="s">
        <v>249</v>
      </c>
      <c r="C27" s="31" t="s">
        <v>443</v>
      </c>
      <c r="D27" s="31" t="s">
        <v>11</v>
      </c>
      <c r="E27" s="43" t="s">
        <v>921</v>
      </c>
      <c r="K27" s="3"/>
      <c r="L27" s="3"/>
      <c r="M27" s="3"/>
      <c r="N27" s="3"/>
      <c r="O27" s="3"/>
    </row>
    <row r="28" spans="1:15" ht="15.75" customHeight="1" x14ac:dyDescent="0.15">
      <c r="A28" s="31" t="s">
        <v>246</v>
      </c>
      <c r="B28" s="31" t="s">
        <v>251</v>
      </c>
      <c r="C28" s="31" t="s">
        <v>64</v>
      </c>
      <c r="D28" s="31" t="s">
        <v>444</v>
      </c>
      <c r="E28" s="43" t="s">
        <v>922</v>
      </c>
      <c r="K28" s="3"/>
      <c r="L28" s="3"/>
      <c r="M28" s="3"/>
      <c r="N28" s="3"/>
      <c r="O28" s="3"/>
    </row>
    <row r="29" spans="1:15" ht="15.75" customHeight="1" x14ac:dyDescent="0.15">
      <c r="A29" s="31" t="s">
        <v>246</v>
      </c>
      <c r="B29" s="31" t="s">
        <v>253</v>
      </c>
      <c r="C29" s="31" t="s">
        <v>254</v>
      </c>
      <c r="D29" s="31" t="s">
        <v>11</v>
      </c>
      <c r="E29" s="43" t="s">
        <v>923</v>
      </c>
      <c r="K29" s="3"/>
      <c r="L29" s="3"/>
      <c r="M29" s="3"/>
      <c r="N29" s="3"/>
      <c r="O29" s="3"/>
    </row>
    <row r="30" spans="1:15" ht="15.75" customHeight="1" x14ac:dyDescent="0.15">
      <c r="A30" s="31" t="s">
        <v>246</v>
      </c>
      <c r="B30" s="31" t="s">
        <v>256</v>
      </c>
      <c r="C30" s="31" t="s">
        <v>244</v>
      </c>
      <c r="D30" s="31" t="s">
        <v>11</v>
      </c>
      <c r="E30" s="43" t="s">
        <v>920</v>
      </c>
      <c r="K30" s="3"/>
      <c r="L30" s="3"/>
      <c r="M30" s="3"/>
      <c r="N30" s="3"/>
      <c r="O30" s="3"/>
    </row>
    <row r="31" spans="1:15" ht="15.75" customHeight="1" x14ac:dyDescent="0.15">
      <c r="A31" s="31" t="s">
        <v>246</v>
      </c>
      <c r="B31" s="31" t="s">
        <v>257</v>
      </c>
      <c r="C31" s="43" t="s">
        <v>924</v>
      </c>
      <c r="D31" s="31" t="s">
        <v>11</v>
      </c>
      <c r="E31" s="43" t="s">
        <v>925</v>
      </c>
      <c r="K31" s="3"/>
      <c r="L31" s="3"/>
      <c r="M31" s="3"/>
      <c r="N31" s="3"/>
      <c r="O31" s="3"/>
    </row>
    <row r="32" spans="1:15" ht="15.75" customHeight="1" x14ac:dyDescent="0.15">
      <c r="A32" s="31" t="s">
        <v>246</v>
      </c>
      <c r="B32" s="31" t="s">
        <v>258</v>
      </c>
      <c r="C32" s="31" t="s">
        <v>445</v>
      </c>
      <c r="D32" s="31" t="s">
        <v>11</v>
      </c>
      <c r="E32" s="43" t="s">
        <v>926</v>
      </c>
      <c r="K32" s="3"/>
      <c r="L32" s="3"/>
      <c r="M32" s="3"/>
      <c r="N32" s="3"/>
      <c r="O32" s="3"/>
    </row>
    <row r="33" spans="1:15" ht="15.75" customHeight="1" x14ac:dyDescent="0.15">
      <c r="A33" s="31" t="s">
        <v>246</v>
      </c>
      <c r="B33" s="31" t="s">
        <v>260</v>
      </c>
      <c r="C33" s="31" t="s">
        <v>446</v>
      </c>
      <c r="D33" s="31" t="s">
        <v>447</v>
      </c>
      <c r="E33" s="43" t="s">
        <v>927</v>
      </c>
      <c r="K33" s="3"/>
      <c r="L33" s="3"/>
      <c r="M33" s="3"/>
      <c r="N33" s="3"/>
      <c r="O33" s="3"/>
    </row>
    <row r="34" spans="1:15" ht="15.75" customHeight="1" x14ac:dyDescent="0.15">
      <c r="A34" s="31" t="s">
        <v>246</v>
      </c>
      <c r="B34" s="31" t="s">
        <v>262</v>
      </c>
      <c r="C34" s="31" t="s">
        <v>64</v>
      </c>
      <c r="D34" s="31" t="s">
        <v>448</v>
      </c>
      <c r="E34" s="43" t="s">
        <v>926</v>
      </c>
      <c r="K34" s="3"/>
      <c r="L34" s="3"/>
      <c r="M34" s="3"/>
      <c r="N34" s="3"/>
      <c r="O34" s="3"/>
    </row>
    <row r="35" spans="1:15" ht="15.75" customHeight="1" x14ac:dyDescent="0.15">
      <c r="A35" s="31" t="s">
        <v>246</v>
      </c>
      <c r="B35" s="31" t="s">
        <v>264</v>
      </c>
      <c r="C35" s="31" t="s">
        <v>413</v>
      </c>
      <c r="D35" s="31" t="s">
        <v>413</v>
      </c>
      <c r="E35" s="31" t="s">
        <v>413</v>
      </c>
      <c r="K35" s="3"/>
      <c r="L35" s="3"/>
      <c r="M35" s="3"/>
      <c r="N35" s="3"/>
      <c r="O35" s="3"/>
    </row>
    <row r="36" spans="1:15" ht="15.75" customHeight="1" x14ac:dyDescent="0.15">
      <c r="A36" s="31" t="s">
        <v>246</v>
      </c>
      <c r="B36" s="31" t="s">
        <v>265</v>
      </c>
      <c r="C36" s="31" t="s">
        <v>244</v>
      </c>
      <c r="D36" s="31" t="s">
        <v>11</v>
      </c>
      <c r="E36" s="43" t="s">
        <v>926</v>
      </c>
      <c r="K36" s="3"/>
      <c r="L36" s="3"/>
      <c r="M36" s="3"/>
      <c r="N36" s="3"/>
      <c r="O36" s="3"/>
    </row>
    <row r="37" spans="1:15" ht="15.75" customHeight="1" x14ac:dyDescent="0.15">
      <c r="A37" s="31" t="s">
        <v>246</v>
      </c>
      <c r="B37" s="31" t="s">
        <v>266</v>
      </c>
      <c r="C37" s="31" t="s">
        <v>373</v>
      </c>
      <c r="D37" s="31" t="s">
        <v>11</v>
      </c>
      <c r="E37" s="43" t="s">
        <v>884</v>
      </c>
      <c r="K37" s="3"/>
      <c r="L37" s="3"/>
      <c r="M37" s="3"/>
      <c r="N37" s="3"/>
      <c r="O37" s="3"/>
    </row>
  </sheetData>
  <conditionalFormatting sqref="M1:O4 K1:L1009 M6:O1009">
    <cfRule type="cellIs" dxfId="25" priority="1" operator="equal">
      <formula>"TRUE"</formula>
    </cfRule>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O37"/>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449</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449</v>
      </c>
      <c r="D6" s="31" t="s">
        <v>450</v>
      </c>
      <c r="E6" s="34" t="s">
        <v>800</v>
      </c>
      <c r="K6" s="3"/>
      <c r="L6" s="3"/>
      <c r="M6" s="3"/>
      <c r="N6" s="3"/>
      <c r="O6" s="3"/>
    </row>
    <row r="7" spans="1:15" ht="15.75" customHeight="1" x14ac:dyDescent="0.15">
      <c r="A7" s="31" t="s">
        <v>12</v>
      </c>
      <c r="B7" s="31" t="s">
        <v>211</v>
      </c>
      <c r="C7" s="31" t="s">
        <v>451</v>
      </c>
      <c r="D7" s="31" t="s">
        <v>452</v>
      </c>
      <c r="E7" s="34" t="s">
        <v>823</v>
      </c>
      <c r="K7" s="3"/>
      <c r="L7" s="3"/>
      <c r="M7" s="3"/>
      <c r="N7" s="3"/>
      <c r="O7" s="3"/>
    </row>
    <row r="8" spans="1:15" ht="15.75" customHeight="1" x14ac:dyDescent="0.15">
      <c r="A8" s="31" t="s">
        <v>12</v>
      </c>
      <c r="B8" s="31" t="s">
        <v>214</v>
      </c>
      <c r="C8" s="31" t="s">
        <v>453</v>
      </c>
      <c r="D8" s="44" t="s">
        <v>454</v>
      </c>
      <c r="E8" s="34" t="s">
        <v>755</v>
      </c>
      <c r="K8" s="3"/>
      <c r="L8" s="3"/>
      <c r="M8" s="3"/>
      <c r="N8" s="3"/>
      <c r="O8" s="3"/>
    </row>
    <row r="9" spans="1:15" ht="15.75" customHeight="1" x14ac:dyDescent="0.15">
      <c r="A9" s="31" t="s">
        <v>12</v>
      </c>
      <c r="B9" s="31" t="s">
        <v>217</v>
      </c>
      <c r="C9" s="31" t="s">
        <v>64</v>
      </c>
      <c r="D9" s="31" t="s">
        <v>455</v>
      </c>
      <c r="E9" s="34" t="s">
        <v>928</v>
      </c>
      <c r="K9" s="3"/>
      <c r="L9" s="3"/>
      <c r="M9" s="3"/>
      <c r="N9" s="3"/>
      <c r="O9" s="3"/>
    </row>
    <row r="10" spans="1:15" ht="15.75" customHeight="1" x14ac:dyDescent="0.15">
      <c r="A10" s="31" t="s">
        <v>12</v>
      </c>
      <c r="B10" s="31" t="s">
        <v>13</v>
      </c>
      <c r="C10" s="34" t="s">
        <v>929</v>
      </c>
      <c r="D10" s="31" t="s">
        <v>11</v>
      </c>
      <c r="E10" s="31" t="s">
        <v>11</v>
      </c>
      <c r="K10" s="3"/>
      <c r="L10" s="3"/>
      <c r="M10" s="3"/>
      <c r="N10" s="3"/>
      <c r="O10" s="3"/>
    </row>
    <row r="11" spans="1:15" ht="15.75" customHeight="1" x14ac:dyDescent="0.15">
      <c r="A11" s="31" t="s">
        <v>12</v>
      </c>
      <c r="B11" s="31" t="s">
        <v>220</v>
      </c>
      <c r="C11" s="34" t="s">
        <v>456</v>
      </c>
      <c r="D11" s="31" t="s">
        <v>11</v>
      </c>
      <c r="E11" s="31" t="s">
        <v>11</v>
      </c>
      <c r="K11" s="3"/>
      <c r="L11" s="3"/>
      <c r="M11" s="3"/>
      <c r="N11" s="3"/>
      <c r="O11" s="3"/>
    </row>
    <row r="12" spans="1:15" ht="15.75" customHeight="1" x14ac:dyDescent="0.15">
      <c r="A12" s="31" t="s">
        <v>12</v>
      </c>
      <c r="B12" s="31" t="s">
        <v>221</v>
      </c>
      <c r="C12" s="34" t="s">
        <v>457</v>
      </c>
      <c r="D12" s="31" t="s">
        <v>458</v>
      </c>
      <c r="E12" s="34" t="s">
        <v>930</v>
      </c>
      <c r="K12" s="3"/>
      <c r="L12" s="3"/>
      <c r="M12" s="3"/>
      <c r="N12" s="3"/>
      <c r="O12" s="3"/>
    </row>
    <row r="13" spans="1:15" ht="15.75" customHeight="1" x14ac:dyDescent="0.15">
      <c r="A13" s="31" t="s">
        <v>12</v>
      </c>
      <c r="B13" s="31" t="s">
        <v>224</v>
      </c>
      <c r="C13" s="31" t="s">
        <v>449</v>
      </c>
      <c r="D13" s="31" t="s">
        <v>458</v>
      </c>
      <c r="E13" s="34" t="s">
        <v>930</v>
      </c>
      <c r="K13" s="3"/>
      <c r="L13" s="3"/>
      <c r="M13" s="3"/>
      <c r="N13" s="3"/>
      <c r="O13" s="3"/>
    </row>
    <row r="14" spans="1:15" ht="15.75" customHeight="1" x14ac:dyDescent="0.15">
      <c r="A14" s="31" t="s">
        <v>12</v>
      </c>
      <c r="B14" s="31" t="s">
        <v>226</v>
      </c>
      <c r="C14" s="31" t="s">
        <v>457</v>
      </c>
      <c r="D14" s="31" t="s">
        <v>458</v>
      </c>
      <c r="E14" s="34" t="s">
        <v>930</v>
      </c>
      <c r="K14" s="3"/>
      <c r="L14" s="3"/>
      <c r="M14" s="3"/>
      <c r="N14" s="3"/>
      <c r="O14" s="3"/>
    </row>
    <row r="15" spans="1:15" ht="15.75" customHeight="1" x14ac:dyDescent="0.15">
      <c r="A15" s="31" t="s">
        <v>12</v>
      </c>
      <c r="B15" s="31" t="s">
        <v>20</v>
      </c>
      <c r="C15" s="32" t="s">
        <v>459</v>
      </c>
      <c r="D15" s="31" t="s">
        <v>11</v>
      </c>
      <c r="E15" s="34" t="s">
        <v>754</v>
      </c>
      <c r="K15" s="3"/>
      <c r="L15" s="3"/>
      <c r="M15" s="3"/>
      <c r="N15" s="3"/>
      <c r="O15" s="3"/>
    </row>
    <row r="16" spans="1:15" ht="15.75" customHeight="1" x14ac:dyDescent="0.15">
      <c r="A16" s="31" t="s">
        <v>12</v>
      </c>
      <c r="B16" s="31" t="s">
        <v>230</v>
      </c>
      <c r="C16" s="28">
        <f>439017942697/2030038946901</f>
        <v>0.21626084729418238</v>
      </c>
      <c r="D16" s="31" t="s">
        <v>11</v>
      </c>
      <c r="E16" s="34" t="s">
        <v>754</v>
      </c>
      <c r="K16" s="3"/>
      <c r="L16" s="3"/>
      <c r="M16" s="3"/>
      <c r="N16" s="3"/>
      <c r="O16" s="3"/>
    </row>
    <row r="17" spans="1:15" ht="15.75" customHeight="1" x14ac:dyDescent="0.15">
      <c r="A17" s="31" t="s">
        <v>12</v>
      </c>
      <c r="B17" s="31" t="s">
        <v>22</v>
      </c>
      <c r="C17" s="28">
        <f>439017942697/9066045800000</f>
        <v>4.842441262507189E-2</v>
      </c>
      <c r="D17" s="31" t="s">
        <v>11</v>
      </c>
      <c r="E17" s="34" t="s">
        <v>754</v>
      </c>
      <c r="K17" s="3"/>
      <c r="L17" s="3"/>
      <c r="M17" s="3"/>
      <c r="N17" s="3"/>
      <c r="O17" s="3"/>
    </row>
    <row r="18" spans="1:15" ht="15.75" customHeight="1" x14ac:dyDescent="0.15">
      <c r="A18" s="31" t="s">
        <v>12</v>
      </c>
      <c r="B18" s="31" t="s">
        <v>63</v>
      </c>
      <c r="C18" s="31" t="s">
        <v>64</v>
      </c>
      <c r="D18" s="31" t="s">
        <v>460</v>
      </c>
      <c r="E18" s="34" t="s">
        <v>800</v>
      </c>
      <c r="K18" s="3"/>
      <c r="L18" s="3"/>
      <c r="M18" s="3"/>
      <c r="N18" s="3"/>
      <c r="O18" s="3"/>
    </row>
    <row r="19" spans="1:15" ht="15.75" customHeight="1" x14ac:dyDescent="0.15">
      <c r="A19" s="31" t="s">
        <v>12</v>
      </c>
      <c r="B19" s="31" t="s">
        <v>232</v>
      </c>
      <c r="C19" s="31" t="s">
        <v>461</v>
      </c>
      <c r="D19" s="31" t="s">
        <v>11</v>
      </c>
      <c r="E19" s="34" t="s">
        <v>931</v>
      </c>
      <c r="K19" s="3"/>
      <c r="L19" s="3"/>
      <c r="M19" s="3"/>
      <c r="N19" s="3"/>
      <c r="O19" s="3"/>
    </row>
    <row r="20" spans="1:15" ht="15.75" customHeight="1" x14ac:dyDescent="0.15">
      <c r="A20" s="31" t="s">
        <v>233</v>
      </c>
      <c r="B20" s="31" t="s">
        <v>234</v>
      </c>
      <c r="C20" s="31" t="s">
        <v>462</v>
      </c>
      <c r="D20" s="31" t="s">
        <v>11</v>
      </c>
      <c r="E20" s="34" t="s">
        <v>932</v>
      </c>
      <c r="K20" s="3"/>
      <c r="L20" s="3"/>
      <c r="M20" s="3"/>
      <c r="N20" s="3"/>
      <c r="O20" s="3"/>
    </row>
    <row r="21" spans="1:15" ht="15.75" customHeight="1" x14ac:dyDescent="0.15">
      <c r="A21" s="31" t="s">
        <v>233</v>
      </c>
      <c r="B21" s="31" t="s">
        <v>236</v>
      </c>
      <c r="C21" s="31" t="s">
        <v>463</v>
      </c>
      <c r="D21" s="31" t="s">
        <v>11</v>
      </c>
      <c r="E21" s="34" t="s">
        <v>933</v>
      </c>
      <c r="K21" s="3"/>
      <c r="L21" s="3"/>
      <c r="M21" s="3"/>
      <c r="N21" s="3"/>
      <c r="O21" s="3"/>
    </row>
    <row r="22" spans="1:15" ht="15.75" customHeight="1" x14ac:dyDescent="0.15">
      <c r="A22" s="31" t="s">
        <v>233</v>
      </c>
      <c r="B22" s="31" t="s">
        <v>238</v>
      </c>
      <c r="C22" s="31" t="s">
        <v>64</v>
      </c>
      <c r="D22" s="31" t="s">
        <v>464</v>
      </c>
      <c r="E22" s="34" t="s">
        <v>932</v>
      </c>
      <c r="K22" s="3"/>
      <c r="L22" s="3"/>
      <c r="M22" s="3"/>
      <c r="N22" s="3"/>
      <c r="O22" s="3"/>
    </row>
    <row r="23" spans="1:15" ht="15.75" customHeight="1" x14ac:dyDescent="0.15">
      <c r="A23" s="31" t="s">
        <v>233</v>
      </c>
      <c r="B23" s="31" t="s">
        <v>240</v>
      </c>
      <c r="C23" s="31" t="s">
        <v>254</v>
      </c>
      <c r="D23" s="31" t="s">
        <v>11</v>
      </c>
      <c r="E23" s="34" t="s">
        <v>934</v>
      </c>
      <c r="K23" s="3"/>
      <c r="L23" s="3"/>
      <c r="M23" s="3"/>
      <c r="N23" s="3"/>
      <c r="O23" s="3"/>
    </row>
    <row r="24" spans="1:15" ht="15.75" customHeight="1" x14ac:dyDescent="0.15">
      <c r="A24" s="31" t="s">
        <v>233</v>
      </c>
      <c r="B24" s="31" t="s">
        <v>243</v>
      </c>
      <c r="C24" s="31" t="s">
        <v>244</v>
      </c>
      <c r="D24" s="31" t="s">
        <v>11</v>
      </c>
      <c r="E24" s="34" t="s">
        <v>932</v>
      </c>
      <c r="K24" s="3"/>
      <c r="L24" s="3"/>
      <c r="M24" s="3"/>
      <c r="N24" s="3"/>
      <c r="O24" s="3"/>
    </row>
    <row r="25" spans="1:15" ht="15.75" customHeight="1" x14ac:dyDescent="0.15">
      <c r="A25" s="31" t="s">
        <v>233</v>
      </c>
      <c r="B25" s="31" t="s">
        <v>245</v>
      </c>
      <c r="C25" s="34" t="s">
        <v>935</v>
      </c>
      <c r="D25" s="31" t="s">
        <v>11</v>
      </c>
      <c r="E25" s="34" t="s">
        <v>936</v>
      </c>
      <c r="K25" s="3"/>
      <c r="L25" s="3"/>
      <c r="M25" s="3"/>
      <c r="N25" s="3"/>
      <c r="O25" s="3"/>
    </row>
    <row r="26" spans="1:15" ht="15.75" customHeight="1" x14ac:dyDescent="0.15">
      <c r="A26" s="31" t="s">
        <v>246</v>
      </c>
      <c r="B26" s="31" t="s">
        <v>247</v>
      </c>
      <c r="C26" s="22" t="s">
        <v>465</v>
      </c>
      <c r="D26" s="31" t="s">
        <v>11</v>
      </c>
      <c r="E26" s="34" t="s">
        <v>937</v>
      </c>
      <c r="K26" s="3"/>
      <c r="L26" s="3"/>
      <c r="M26" s="3"/>
      <c r="N26" s="3"/>
      <c r="O26" s="3"/>
    </row>
    <row r="27" spans="1:15" ht="15.75" customHeight="1" x14ac:dyDescent="0.15">
      <c r="A27" s="31" t="s">
        <v>246</v>
      </c>
      <c r="B27" s="31" t="s">
        <v>249</v>
      </c>
      <c r="C27" s="31" t="s">
        <v>466</v>
      </c>
      <c r="D27" s="31" t="s">
        <v>11</v>
      </c>
      <c r="E27" s="34" t="s">
        <v>938</v>
      </c>
      <c r="K27" s="3"/>
      <c r="L27" s="3"/>
      <c r="M27" s="3"/>
      <c r="N27" s="3"/>
      <c r="O27" s="3"/>
    </row>
    <row r="28" spans="1:15" ht="15.75" customHeight="1" x14ac:dyDescent="0.15">
      <c r="A28" s="31" t="s">
        <v>246</v>
      </c>
      <c r="B28" s="31" t="s">
        <v>251</v>
      </c>
      <c r="C28" s="31" t="s">
        <v>64</v>
      </c>
      <c r="D28" s="31" t="s">
        <v>467</v>
      </c>
      <c r="E28" s="34" t="s">
        <v>939</v>
      </c>
      <c r="K28" s="3"/>
      <c r="L28" s="3"/>
      <c r="M28" s="3"/>
      <c r="N28" s="3"/>
      <c r="O28" s="3"/>
    </row>
    <row r="29" spans="1:15" ht="15.75" customHeight="1" x14ac:dyDescent="0.15">
      <c r="A29" s="31" t="s">
        <v>246</v>
      </c>
      <c r="B29" s="31" t="s">
        <v>253</v>
      </c>
      <c r="C29" s="31" t="s">
        <v>254</v>
      </c>
      <c r="D29" s="31" t="s">
        <v>11</v>
      </c>
      <c r="E29" s="34" t="s">
        <v>940</v>
      </c>
      <c r="K29" s="3"/>
      <c r="L29" s="3"/>
      <c r="M29" s="3"/>
      <c r="N29" s="3"/>
      <c r="O29" s="3"/>
    </row>
    <row r="30" spans="1:15" ht="15.75" customHeight="1" x14ac:dyDescent="0.15">
      <c r="A30" s="31" t="s">
        <v>246</v>
      </c>
      <c r="B30" s="31" t="s">
        <v>256</v>
      </c>
      <c r="C30" s="31" t="s">
        <v>244</v>
      </c>
      <c r="D30" s="31" t="s">
        <v>11</v>
      </c>
      <c r="E30" s="34" t="s">
        <v>941</v>
      </c>
      <c r="K30" s="3"/>
      <c r="L30" s="3"/>
      <c r="M30" s="3"/>
      <c r="N30" s="3"/>
      <c r="O30" s="3"/>
    </row>
    <row r="31" spans="1:15" ht="15.75" customHeight="1" x14ac:dyDescent="0.15">
      <c r="A31" s="31" t="s">
        <v>246</v>
      </c>
      <c r="B31" s="31" t="s">
        <v>257</v>
      </c>
      <c r="C31" s="34" t="s">
        <v>942</v>
      </c>
      <c r="D31" s="31" t="s">
        <v>11</v>
      </c>
      <c r="E31" s="34" t="s">
        <v>925</v>
      </c>
      <c r="K31" s="3"/>
      <c r="L31" s="3"/>
      <c r="M31" s="3"/>
      <c r="N31" s="3"/>
      <c r="O31" s="3"/>
    </row>
    <row r="32" spans="1:15" ht="15.75" customHeight="1" x14ac:dyDescent="0.15">
      <c r="A32" s="31" t="s">
        <v>246</v>
      </c>
      <c r="B32" s="31" t="s">
        <v>258</v>
      </c>
      <c r="C32" s="31" t="s">
        <v>468</v>
      </c>
      <c r="D32" s="31" t="s">
        <v>11</v>
      </c>
      <c r="E32" s="34" t="s">
        <v>943</v>
      </c>
      <c r="K32" s="3"/>
      <c r="L32" s="3"/>
      <c r="M32" s="3"/>
      <c r="N32" s="3"/>
      <c r="O32" s="3"/>
    </row>
    <row r="33" spans="1:15" ht="15.75" customHeight="1" x14ac:dyDescent="0.15">
      <c r="A33" s="31" t="s">
        <v>246</v>
      </c>
      <c r="B33" s="31" t="s">
        <v>260</v>
      </c>
      <c r="C33" s="31" t="s">
        <v>469</v>
      </c>
      <c r="D33" s="31" t="s">
        <v>11</v>
      </c>
      <c r="E33" s="34" t="s">
        <v>944</v>
      </c>
      <c r="K33" s="3"/>
      <c r="L33" s="3"/>
      <c r="M33" s="3"/>
      <c r="N33" s="3"/>
      <c r="O33" s="3"/>
    </row>
    <row r="34" spans="1:15" ht="15.75" customHeight="1" x14ac:dyDescent="0.15">
      <c r="A34" s="31" t="s">
        <v>246</v>
      </c>
      <c r="B34" s="31" t="s">
        <v>262</v>
      </c>
      <c r="C34" s="31" t="s">
        <v>64</v>
      </c>
      <c r="D34" s="31" t="s">
        <v>470</v>
      </c>
      <c r="E34" s="34" t="s">
        <v>945</v>
      </c>
      <c r="K34" s="3"/>
      <c r="L34" s="3"/>
      <c r="M34" s="3"/>
      <c r="N34" s="3"/>
      <c r="O34" s="3"/>
    </row>
    <row r="35" spans="1:15" ht="15.75" customHeight="1" x14ac:dyDescent="0.15">
      <c r="A35" s="31" t="s">
        <v>246</v>
      </c>
      <c r="B35" s="31" t="s">
        <v>264</v>
      </c>
      <c r="C35" s="31" t="s">
        <v>16</v>
      </c>
      <c r="D35" s="31" t="s">
        <v>16</v>
      </c>
      <c r="E35" s="31" t="s">
        <v>16</v>
      </c>
      <c r="K35" s="3"/>
      <c r="L35" s="3"/>
      <c r="M35" s="3"/>
      <c r="N35" s="3"/>
      <c r="O35" s="3"/>
    </row>
    <row r="36" spans="1:15" ht="15.75" customHeight="1" x14ac:dyDescent="0.15">
      <c r="A36" s="31" t="s">
        <v>246</v>
      </c>
      <c r="B36" s="31" t="s">
        <v>265</v>
      </c>
      <c r="C36" s="31" t="s">
        <v>169</v>
      </c>
      <c r="D36" s="31" t="s">
        <v>11</v>
      </c>
      <c r="E36" s="34" t="s">
        <v>945</v>
      </c>
      <c r="K36" s="3"/>
      <c r="L36" s="3"/>
      <c r="M36" s="3"/>
      <c r="N36" s="3"/>
      <c r="O36" s="3"/>
    </row>
    <row r="37" spans="1:15" ht="15.75" customHeight="1" x14ac:dyDescent="0.15">
      <c r="A37" s="31" t="s">
        <v>246</v>
      </c>
      <c r="B37" s="31" t="s">
        <v>266</v>
      </c>
      <c r="C37" s="31" t="s">
        <v>471</v>
      </c>
      <c r="D37" s="31" t="s">
        <v>11</v>
      </c>
      <c r="E37" s="34" t="s">
        <v>846</v>
      </c>
      <c r="K37" s="3"/>
      <c r="L37" s="3"/>
      <c r="M37" s="3"/>
      <c r="N37" s="3"/>
      <c r="O37" s="3"/>
    </row>
  </sheetData>
  <conditionalFormatting sqref="M1:O4 K1:L1003 M6:O1003">
    <cfRule type="cellIs" dxfId="23" priority="1" operator="equal">
      <formula>"TRUE"</formula>
    </cfRule>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472</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472</v>
      </c>
      <c r="D6" s="31" t="s">
        <v>473</v>
      </c>
      <c r="E6" s="34" t="s">
        <v>800</v>
      </c>
      <c r="K6" s="3"/>
      <c r="L6" s="3"/>
      <c r="M6" s="3"/>
      <c r="N6" s="3"/>
      <c r="O6" s="3"/>
    </row>
    <row r="7" spans="1:15" ht="15.75" customHeight="1" x14ac:dyDescent="0.15">
      <c r="A7" s="31" t="s">
        <v>12</v>
      </c>
      <c r="B7" s="31" t="s">
        <v>211</v>
      </c>
      <c r="C7" s="31" t="s">
        <v>474</v>
      </c>
      <c r="D7" s="31" t="s">
        <v>475</v>
      </c>
      <c r="E7" s="34" t="s">
        <v>755</v>
      </c>
      <c r="K7" s="3"/>
      <c r="L7" s="3"/>
      <c r="M7" s="3"/>
      <c r="N7" s="3"/>
      <c r="O7" s="3"/>
    </row>
    <row r="8" spans="1:15" ht="15.75" customHeight="1" x14ac:dyDescent="0.15">
      <c r="A8" s="31" t="s">
        <v>12</v>
      </c>
      <c r="B8" s="31" t="s">
        <v>214</v>
      </c>
      <c r="C8" s="31" t="s">
        <v>476</v>
      </c>
      <c r="D8" s="31" t="s">
        <v>477</v>
      </c>
      <c r="E8" s="34" t="s">
        <v>755</v>
      </c>
      <c r="K8" s="3"/>
      <c r="L8" s="3"/>
      <c r="M8" s="3"/>
      <c r="N8" s="3"/>
      <c r="O8" s="3"/>
    </row>
    <row r="9" spans="1:15" ht="15.75" customHeight="1" x14ac:dyDescent="0.15">
      <c r="A9" s="31" t="s">
        <v>12</v>
      </c>
      <c r="B9" s="31" t="s">
        <v>217</v>
      </c>
      <c r="C9" s="31" t="s">
        <v>64</v>
      </c>
      <c r="D9" s="31" t="s">
        <v>478</v>
      </c>
      <c r="E9" s="34" t="s">
        <v>946</v>
      </c>
      <c r="K9" s="3"/>
      <c r="L9" s="3"/>
      <c r="M9" s="3"/>
      <c r="N9" s="3"/>
      <c r="O9" s="3"/>
    </row>
    <row r="10" spans="1:15" ht="15.75" customHeight="1" x14ac:dyDescent="0.15">
      <c r="A10" s="31" t="s">
        <v>12</v>
      </c>
      <c r="B10" s="31" t="s">
        <v>13</v>
      </c>
      <c r="C10" s="34" t="s">
        <v>479</v>
      </c>
      <c r="D10" s="31" t="s">
        <v>11</v>
      </c>
      <c r="E10" s="34" t="s">
        <v>11</v>
      </c>
      <c r="K10" s="3"/>
      <c r="L10" s="3"/>
      <c r="M10" s="3"/>
      <c r="N10" s="3"/>
      <c r="O10" s="3"/>
    </row>
    <row r="11" spans="1:15" ht="15.75" customHeight="1" x14ac:dyDescent="0.15">
      <c r="A11" s="31" t="s">
        <v>12</v>
      </c>
      <c r="B11" s="31" t="s">
        <v>220</v>
      </c>
      <c r="C11" s="34" t="s">
        <v>480</v>
      </c>
      <c r="D11" s="31" t="s">
        <v>11</v>
      </c>
      <c r="E11" s="31" t="s">
        <v>11</v>
      </c>
      <c r="K11" s="3"/>
      <c r="L11" s="3"/>
      <c r="M11" s="3"/>
      <c r="N11" s="3"/>
      <c r="O11" s="3"/>
    </row>
    <row r="12" spans="1:15" ht="15.75" customHeight="1" x14ac:dyDescent="0.15">
      <c r="A12" s="31" t="s">
        <v>12</v>
      </c>
      <c r="B12" s="31" t="s">
        <v>221</v>
      </c>
      <c r="C12" s="34" t="s">
        <v>481</v>
      </c>
      <c r="D12" s="31" t="s">
        <v>482</v>
      </c>
      <c r="E12" s="34" t="s">
        <v>947</v>
      </c>
      <c r="K12" s="3"/>
      <c r="L12" s="3"/>
      <c r="M12" s="3"/>
      <c r="N12" s="3"/>
      <c r="O12" s="3"/>
    </row>
    <row r="13" spans="1:15" ht="15.75" customHeight="1" x14ac:dyDescent="0.15">
      <c r="A13" s="31" t="s">
        <v>12</v>
      </c>
      <c r="B13" s="31" t="s">
        <v>224</v>
      </c>
      <c r="C13" s="31" t="s">
        <v>481</v>
      </c>
      <c r="D13" s="31" t="s">
        <v>482</v>
      </c>
      <c r="E13" s="34" t="s">
        <v>947</v>
      </c>
      <c r="K13" s="3"/>
      <c r="L13" s="3"/>
      <c r="M13" s="3"/>
      <c r="N13" s="3"/>
      <c r="O13" s="3"/>
    </row>
    <row r="14" spans="1:15" ht="15.75" customHeight="1" x14ac:dyDescent="0.15">
      <c r="A14" s="31" t="s">
        <v>12</v>
      </c>
      <c r="B14" s="31" t="s">
        <v>226</v>
      </c>
      <c r="C14" s="31" t="s">
        <v>360</v>
      </c>
      <c r="D14" s="31" t="s">
        <v>483</v>
      </c>
      <c r="E14" s="34" t="s">
        <v>948</v>
      </c>
      <c r="K14" s="3"/>
      <c r="L14" s="3"/>
      <c r="M14" s="3"/>
      <c r="N14" s="3"/>
      <c r="O14" s="3"/>
    </row>
    <row r="15" spans="1:15" ht="15.75" customHeight="1" x14ac:dyDescent="0.15">
      <c r="A15" s="31" t="s">
        <v>12</v>
      </c>
      <c r="B15" s="31" t="s">
        <v>20</v>
      </c>
      <c r="C15" s="32" t="s">
        <v>484</v>
      </c>
      <c r="D15" s="31" t="s">
        <v>11</v>
      </c>
      <c r="E15" s="34" t="s">
        <v>754</v>
      </c>
      <c r="K15" s="3"/>
      <c r="L15" s="3"/>
      <c r="M15" s="3"/>
      <c r="N15" s="3"/>
      <c r="O15" s="3"/>
    </row>
    <row r="16" spans="1:15" ht="15.75" customHeight="1" x14ac:dyDescent="0.15">
      <c r="A16" s="31" t="s">
        <v>12</v>
      </c>
      <c r="B16" s="31" t="s">
        <v>230</v>
      </c>
      <c r="C16" s="28">
        <f>74109572158/2030038946901</f>
        <v>3.6506478001879505E-2</v>
      </c>
      <c r="D16" s="31" t="s">
        <v>11</v>
      </c>
      <c r="E16" s="34" t="s">
        <v>754</v>
      </c>
      <c r="K16" s="3"/>
      <c r="L16" s="3"/>
      <c r="M16" s="3"/>
      <c r="N16" s="3"/>
      <c r="O16" s="3"/>
    </row>
    <row r="17" spans="1:15" ht="15.75" customHeight="1" x14ac:dyDescent="0.15">
      <c r="A17" s="31" t="s">
        <v>12</v>
      </c>
      <c r="B17" s="31" t="s">
        <v>22</v>
      </c>
      <c r="C17" s="28">
        <f>74109572158/9066045800000</f>
        <v>8.1744096371099296E-3</v>
      </c>
      <c r="D17" s="31" t="s">
        <v>11</v>
      </c>
      <c r="E17" s="34" t="s">
        <v>754</v>
      </c>
      <c r="K17" s="3"/>
      <c r="L17" s="3"/>
      <c r="M17" s="3"/>
      <c r="N17" s="3"/>
      <c r="O17" s="3"/>
    </row>
    <row r="18" spans="1:15" ht="15.75" customHeight="1" x14ac:dyDescent="0.15">
      <c r="A18" s="31" t="s">
        <v>12</v>
      </c>
      <c r="B18" s="31" t="s">
        <v>63</v>
      </c>
      <c r="C18" s="31" t="s">
        <v>64</v>
      </c>
      <c r="D18" s="31" t="s">
        <v>485</v>
      </c>
      <c r="E18" s="34" t="s">
        <v>800</v>
      </c>
      <c r="K18" s="3"/>
      <c r="L18" s="3"/>
      <c r="M18" s="3"/>
      <c r="N18" s="3"/>
      <c r="O18" s="3"/>
    </row>
    <row r="19" spans="1:15" ht="15.75" customHeight="1" x14ac:dyDescent="0.15">
      <c r="A19" s="31" t="s">
        <v>12</v>
      </c>
      <c r="B19" s="31" t="s">
        <v>232</v>
      </c>
      <c r="C19" s="31" t="s">
        <v>16</v>
      </c>
      <c r="D19" s="31" t="s">
        <v>16</v>
      </c>
      <c r="E19" s="31" t="s">
        <v>16</v>
      </c>
      <c r="K19" s="3"/>
      <c r="L19" s="3"/>
      <c r="M19" s="3"/>
      <c r="N19" s="3"/>
      <c r="O19" s="3"/>
    </row>
    <row r="20" spans="1:15" ht="15.75" customHeight="1" x14ac:dyDescent="0.15">
      <c r="A20" s="31" t="s">
        <v>233</v>
      </c>
      <c r="B20" s="31" t="s">
        <v>234</v>
      </c>
      <c r="C20" s="31" t="s">
        <v>486</v>
      </c>
      <c r="D20" s="31" t="s">
        <v>11</v>
      </c>
      <c r="E20" s="34" t="s">
        <v>949</v>
      </c>
      <c r="K20" s="3"/>
      <c r="L20" s="3"/>
      <c r="M20" s="3"/>
      <c r="N20" s="3"/>
      <c r="O20" s="3"/>
    </row>
    <row r="21" spans="1:15" ht="15.75" customHeight="1" x14ac:dyDescent="0.15">
      <c r="A21" s="31" t="s">
        <v>233</v>
      </c>
      <c r="B21" s="31" t="s">
        <v>236</v>
      </c>
      <c r="C21" s="31" t="s">
        <v>487</v>
      </c>
      <c r="D21" s="31" t="s">
        <v>11</v>
      </c>
      <c r="E21" s="34" t="s">
        <v>950</v>
      </c>
      <c r="K21" s="3"/>
      <c r="L21" s="3"/>
      <c r="M21" s="3"/>
      <c r="N21" s="3"/>
      <c r="O21" s="3"/>
    </row>
    <row r="22" spans="1:15" ht="15.75" customHeight="1" x14ac:dyDescent="0.15">
      <c r="A22" s="31" t="s">
        <v>233</v>
      </c>
      <c r="B22" s="31" t="s">
        <v>238</v>
      </c>
      <c r="C22" s="31" t="s">
        <v>64</v>
      </c>
      <c r="D22" s="31" t="s">
        <v>488</v>
      </c>
      <c r="E22" s="34" t="s">
        <v>951</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952</v>
      </c>
      <c r="K24" s="3"/>
      <c r="L24" s="3"/>
      <c r="M24" s="3"/>
      <c r="N24" s="3"/>
      <c r="O24" s="3"/>
    </row>
    <row r="25" spans="1:15" ht="15.75" customHeight="1" x14ac:dyDescent="0.15">
      <c r="A25" s="31" t="s">
        <v>233</v>
      </c>
      <c r="B25" s="31" t="s">
        <v>245</v>
      </c>
      <c r="C25" s="34" t="s">
        <v>809</v>
      </c>
      <c r="D25" s="31" t="s">
        <v>11</v>
      </c>
      <c r="E25" s="34" t="s">
        <v>810</v>
      </c>
      <c r="K25" s="3"/>
      <c r="L25" s="3"/>
      <c r="M25" s="3"/>
      <c r="N25" s="3"/>
      <c r="O25" s="3"/>
    </row>
    <row r="26" spans="1:15" ht="15.75" customHeight="1" x14ac:dyDescent="0.15">
      <c r="A26" s="22"/>
      <c r="B26" s="10"/>
      <c r="C26" s="10"/>
      <c r="D26" s="10"/>
      <c r="E26" s="10"/>
    </row>
    <row r="27" spans="1:15" ht="15.75" customHeight="1" x14ac:dyDescent="0.15">
      <c r="B27" s="10"/>
    </row>
    <row r="28" spans="1:15" ht="15.75" customHeight="1" x14ac:dyDescent="0.15">
      <c r="B28" s="10"/>
    </row>
    <row r="29" spans="1:15" ht="15.75" customHeight="1" x14ac:dyDescent="0.15">
      <c r="B29" s="12"/>
    </row>
    <row r="30" spans="1:15" ht="15.75" customHeight="1" x14ac:dyDescent="0.15">
      <c r="B30" s="10"/>
    </row>
    <row r="31" spans="1:15" ht="15.75" customHeight="1" x14ac:dyDescent="0.15">
      <c r="B31" s="12"/>
    </row>
  </sheetData>
  <conditionalFormatting sqref="M1:O4 K1:L1003 M6:O1003">
    <cfRule type="cellIs" dxfId="21" priority="1" operator="equal">
      <formula>"TRUE"</formula>
    </cfRule>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O37"/>
  <sheetViews>
    <sheetView workbookViewId="0">
      <selection activeCell="B25" sqref="B25"/>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489</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23"/>
      <c r="G5" s="24"/>
      <c r="H5" s="24"/>
      <c r="I5" s="24"/>
      <c r="J5" s="3"/>
      <c r="K5" s="7"/>
      <c r="L5" s="7"/>
      <c r="M5" s="7"/>
      <c r="N5" s="1"/>
      <c r="O5" s="1"/>
    </row>
    <row r="6" spans="1:15" ht="15.75" customHeight="1" x14ac:dyDescent="0.15">
      <c r="A6" s="31" t="s">
        <v>12</v>
      </c>
      <c r="B6" s="31" t="s">
        <v>39</v>
      </c>
      <c r="C6" s="31" t="s">
        <v>489</v>
      </c>
      <c r="D6" s="31" t="s">
        <v>490</v>
      </c>
      <c r="E6" s="34" t="s">
        <v>800</v>
      </c>
      <c r="K6" s="3"/>
      <c r="L6" s="3"/>
      <c r="M6" s="3"/>
      <c r="N6" s="3"/>
      <c r="O6" s="3"/>
    </row>
    <row r="7" spans="1:15" ht="15.75" customHeight="1" x14ac:dyDescent="0.15">
      <c r="A7" s="31" t="s">
        <v>12</v>
      </c>
      <c r="B7" s="31" t="s">
        <v>211</v>
      </c>
      <c r="C7" s="31" t="s">
        <v>491</v>
      </c>
      <c r="D7" s="31" t="s">
        <v>492</v>
      </c>
      <c r="E7" s="34" t="s">
        <v>823</v>
      </c>
      <c r="K7" s="3"/>
      <c r="L7" s="3"/>
      <c r="M7" s="3"/>
      <c r="N7" s="3"/>
      <c r="O7" s="3"/>
    </row>
    <row r="8" spans="1:15" ht="15.75" customHeight="1" x14ac:dyDescent="0.15">
      <c r="A8" s="31" t="s">
        <v>12</v>
      </c>
      <c r="B8" s="31" t="s">
        <v>214</v>
      </c>
      <c r="C8" s="31" t="s">
        <v>493</v>
      </c>
      <c r="D8" s="31" t="s">
        <v>494</v>
      </c>
      <c r="E8" s="34" t="s">
        <v>823</v>
      </c>
      <c r="K8" s="3"/>
      <c r="L8" s="3"/>
      <c r="M8" s="3"/>
      <c r="N8" s="3"/>
      <c r="O8" s="3"/>
    </row>
    <row r="9" spans="1:15" ht="15.75" customHeight="1" x14ac:dyDescent="0.15">
      <c r="A9" s="31" t="s">
        <v>12</v>
      </c>
      <c r="B9" s="31" t="s">
        <v>217</v>
      </c>
      <c r="C9" s="31" t="s">
        <v>64</v>
      </c>
      <c r="D9" s="31" t="s">
        <v>495</v>
      </c>
      <c r="E9" s="34" t="s">
        <v>953</v>
      </c>
      <c r="K9" s="3"/>
      <c r="L9" s="3"/>
      <c r="M9" s="3"/>
      <c r="N9" s="3"/>
      <c r="O9" s="3"/>
    </row>
    <row r="10" spans="1:15" ht="15.75" customHeight="1" x14ac:dyDescent="0.15">
      <c r="A10" s="31" t="s">
        <v>12</v>
      </c>
      <c r="B10" s="31" t="s">
        <v>13</v>
      </c>
      <c r="C10" s="34" t="s">
        <v>496</v>
      </c>
      <c r="D10" s="31" t="s">
        <v>11</v>
      </c>
      <c r="E10" s="34" t="s">
        <v>11</v>
      </c>
      <c r="K10" s="3"/>
      <c r="L10" s="3"/>
      <c r="M10" s="3"/>
      <c r="N10" s="3"/>
      <c r="O10" s="3"/>
    </row>
    <row r="11" spans="1:15" ht="15.75" customHeight="1" x14ac:dyDescent="0.15">
      <c r="A11" s="31" t="s">
        <v>12</v>
      </c>
      <c r="B11" s="31" t="s">
        <v>220</v>
      </c>
      <c r="C11" s="34" t="s">
        <v>497</v>
      </c>
      <c r="D11" s="31" t="s">
        <v>11</v>
      </c>
      <c r="E11" s="31" t="s">
        <v>11</v>
      </c>
      <c r="K11" s="3"/>
      <c r="L11" s="3"/>
      <c r="M11" s="3"/>
      <c r="N11" s="3"/>
      <c r="O11" s="3"/>
    </row>
    <row r="12" spans="1:15" ht="15.75" customHeight="1" x14ac:dyDescent="0.15">
      <c r="A12" s="31" t="s">
        <v>12</v>
      </c>
      <c r="B12" s="31" t="s">
        <v>221</v>
      </c>
      <c r="C12" s="34" t="s">
        <v>498</v>
      </c>
      <c r="D12" s="31" t="s">
        <v>499</v>
      </c>
      <c r="E12" s="34" t="s">
        <v>954</v>
      </c>
      <c r="K12" s="3"/>
      <c r="L12" s="3"/>
      <c r="M12" s="3"/>
      <c r="N12" s="3"/>
      <c r="O12" s="3"/>
    </row>
    <row r="13" spans="1:15" ht="15.75" customHeight="1" x14ac:dyDescent="0.15">
      <c r="A13" s="31" t="s">
        <v>12</v>
      </c>
      <c r="B13" s="31" t="s">
        <v>224</v>
      </c>
      <c r="C13" s="31" t="s">
        <v>498</v>
      </c>
      <c r="D13" s="31" t="s">
        <v>499</v>
      </c>
      <c r="E13" s="34" t="s">
        <v>954</v>
      </c>
      <c r="K13" s="3"/>
      <c r="L13" s="3"/>
      <c r="M13" s="3"/>
      <c r="N13" s="3"/>
      <c r="O13" s="3"/>
    </row>
    <row r="14" spans="1:15" ht="15.75" customHeight="1" x14ac:dyDescent="0.15">
      <c r="A14" s="31" t="s">
        <v>12</v>
      </c>
      <c r="B14" s="31" t="s">
        <v>226</v>
      </c>
      <c r="C14" s="31" t="s">
        <v>500</v>
      </c>
      <c r="D14" s="31" t="s">
        <v>501</v>
      </c>
      <c r="E14" s="34" t="s">
        <v>955</v>
      </c>
      <c r="K14" s="3"/>
      <c r="L14" s="3"/>
      <c r="M14" s="3"/>
      <c r="N14" s="3"/>
      <c r="O14" s="3"/>
    </row>
    <row r="15" spans="1:15" ht="15.75" customHeight="1" x14ac:dyDescent="0.15">
      <c r="A15" s="31" t="s">
        <v>12</v>
      </c>
      <c r="B15" s="31" t="s">
        <v>20</v>
      </c>
      <c r="C15" s="32" t="s">
        <v>502</v>
      </c>
      <c r="D15" s="31" t="s">
        <v>11</v>
      </c>
      <c r="E15" s="34" t="s">
        <v>754</v>
      </c>
      <c r="K15" s="3"/>
      <c r="L15" s="3"/>
      <c r="M15" s="3"/>
      <c r="N15" s="3"/>
      <c r="O15" s="3"/>
    </row>
    <row r="16" spans="1:15" ht="15.75" customHeight="1" x14ac:dyDescent="0.15">
      <c r="A16" s="31" t="s">
        <v>12</v>
      </c>
      <c r="B16" s="31" t="s">
        <v>230</v>
      </c>
      <c r="C16" s="28">
        <f>85688296039/2030038946901</f>
        <v>4.2210173440174303E-2</v>
      </c>
      <c r="D16" s="31" t="s">
        <v>11</v>
      </c>
      <c r="E16" s="34" t="s">
        <v>754</v>
      </c>
      <c r="K16" s="3"/>
      <c r="L16" s="3"/>
      <c r="M16" s="3"/>
      <c r="N16" s="3"/>
      <c r="O16" s="3"/>
    </row>
    <row r="17" spans="1:15" ht="15.75" customHeight="1" x14ac:dyDescent="0.15">
      <c r="A17" s="31" t="s">
        <v>12</v>
      </c>
      <c r="B17" s="31" t="s">
        <v>22</v>
      </c>
      <c r="C17" s="28">
        <f>85688296039/9066045800000</f>
        <v>9.451562227823734E-3</v>
      </c>
      <c r="D17" s="31" t="s">
        <v>11</v>
      </c>
      <c r="E17" s="34" t="s">
        <v>754</v>
      </c>
      <c r="K17" s="3"/>
      <c r="L17" s="3"/>
      <c r="M17" s="3"/>
      <c r="N17" s="3"/>
      <c r="O17" s="3"/>
    </row>
    <row r="18" spans="1:15" ht="15.75" customHeight="1" x14ac:dyDescent="0.15">
      <c r="A18" s="31" t="s">
        <v>12</v>
      </c>
      <c r="B18" s="31" t="s">
        <v>63</v>
      </c>
      <c r="C18" s="31" t="s">
        <v>64</v>
      </c>
      <c r="D18" s="31" t="s">
        <v>503</v>
      </c>
      <c r="E18" s="34" t="s">
        <v>800</v>
      </c>
      <c r="K18" s="3"/>
      <c r="L18" s="3"/>
      <c r="M18" s="3"/>
      <c r="N18" s="3"/>
      <c r="O18" s="3"/>
    </row>
    <row r="19" spans="1:15" ht="15.75" customHeight="1" x14ac:dyDescent="0.15">
      <c r="A19" s="31" t="s">
        <v>12</v>
      </c>
      <c r="B19" s="31" t="s">
        <v>232</v>
      </c>
      <c r="C19" s="31" t="s">
        <v>504</v>
      </c>
      <c r="D19" s="32" t="s">
        <v>11</v>
      </c>
      <c r="E19" s="34" t="s">
        <v>956</v>
      </c>
      <c r="K19" s="3"/>
      <c r="L19" s="3"/>
      <c r="M19" s="3"/>
      <c r="N19" s="3"/>
      <c r="O19" s="3"/>
    </row>
    <row r="20" spans="1:15" ht="15.75" customHeight="1" x14ac:dyDescent="0.15">
      <c r="A20" s="31" t="s">
        <v>233</v>
      </c>
      <c r="B20" s="31" t="s">
        <v>234</v>
      </c>
      <c r="C20" s="31" t="s">
        <v>505</v>
      </c>
      <c r="D20" s="31" t="s">
        <v>11</v>
      </c>
      <c r="E20" s="34" t="s">
        <v>957</v>
      </c>
      <c r="K20" s="3"/>
      <c r="L20" s="3"/>
      <c r="M20" s="3"/>
      <c r="N20" s="3"/>
      <c r="O20" s="3"/>
    </row>
    <row r="21" spans="1:15" ht="15.75" customHeight="1" x14ac:dyDescent="0.15">
      <c r="A21" s="31" t="s">
        <v>233</v>
      </c>
      <c r="B21" s="31" t="s">
        <v>236</v>
      </c>
      <c r="C21" s="31" t="s">
        <v>506</v>
      </c>
      <c r="D21" s="31" t="s">
        <v>11</v>
      </c>
      <c r="E21" s="34" t="s">
        <v>958</v>
      </c>
      <c r="K21" s="3"/>
      <c r="L21" s="3"/>
      <c r="M21" s="3"/>
      <c r="N21" s="3"/>
      <c r="O21" s="3"/>
    </row>
    <row r="22" spans="1:15" ht="15.75" customHeight="1" x14ac:dyDescent="0.15">
      <c r="A22" s="31" t="s">
        <v>233</v>
      </c>
      <c r="B22" s="31" t="s">
        <v>238</v>
      </c>
      <c r="C22" s="31" t="s">
        <v>64</v>
      </c>
      <c r="D22" s="31" t="s">
        <v>507</v>
      </c>
      <c r="E22" s="34" t="s">
        <v>959</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957</v>
      </c>
      <c r="K24" s="3"/>
      <c r="L24" s="3"/>
      <c r="M24" s="3"/>
      <c r="N24" s="3"/>
      <c r="O24" s="3"/>
    </row>
    <row r="25" spans="1:15" ht="15.75" customHeight="1" x14ac:dyDescent="0.15">
      <c r="A25" s="31" t="s">
        <v>233</v>
      </c>
      <c r="B25" s="31" t="s">
        <v>245</v>
      </c>
      <c r="C25" s="34" t="s">
        <v>960</v>
      </c>
      <c r="D25" s="31" t="s">
        <v>11</v>
      </c>
      <c r="E25" s="34" t="s">
        <v>961</v>
      </c>
      <c r="K25" s="3"/>
      <c r="L25" s="3"/>
      <c r="M25" s="3"/>
      <c r="N25" s="3"/>
      <c r="O25" s="3"/>
    </row>
    <row r="26" spans="1:15" ht="15.75" customHeight="1" x14ac:dyDescent="0.15">
      <c r="A26" s="31" t="s">
        <v>246</v>
      </c>
      <c r="B26" s="31" t="s">
        <v>247</v>
      </c>
      <c r="C26" s="31" t="s">
        <v>508</v>
      </c>
      <c r="D26" s="31" t="s">
        <v>11</v>
      </c>
      <c r="E26" s="34" t="s">
        <v>962</v>
      </c>
      <c r="K26" s="3"/>
      <c r="L26" s="3"/>
      <c r="M26" s="3"/>
      <c r="N26" s="3"/>
      <c r="O26" s="3"/>
    </row>
    <row r="27" spans="1:15" ht="15.75" customHeight="1" x14ac:dyDescent="0.15">
      <c r="A27" s="31" t="s">
        <v>246</v>
      </c>
      <c r="B27" s="31" t="s">
        <v>249</v>
      </c>
      <c r="C27" s="31" t="s">
        <v>509</v>
      </c>
      <c r="D27" s="31" t="s">
        <v>11</v>
      </c>
      <c r="E27" s="34" t="s">
        <v>963</v>
      </c>
      <c r="K27" s="3"/>
      <c r="L27" s="3"/>
      <c r="M27" s="3"/>
      <c r="N27" s="3"/>
      <c r="O27" s="3"/>
    </row>
    <row r="28" spans="1:15" ht="15.75" customHeight="1" x14ac:dyDescent="0.15">
      <c r="A28" s="31" t="s">
        <v>246</v>
      </c>
      <c r="B28" s="31" t="s">
        <v>251</v>
      </c>
      <c r="C28" s="31" t="s">
        <v>64</v>
      </c>
      <c r="D28" s="31" t="s">
        <v>510</v>
      </c>
      <c r="E28" s="34" t="s">
        <v>962</v>
      </c>
      <c r="K28" s="3"/>
      <c r="L28" s="3"/>
      <c r="M28" s="3"/>
      <c r="N28" s="3"/>
      <c r="O28" s="3"/>
    </row>
    <row r="29" spans="1:15" ht="15.75" customHeight="1" x14ac:dyDescent="0.15">
      <c r="A29" s="31" t="s">
        <v>246</v>
      </c>
      <c r="B29" s="31" t="s">
        <v>253</v>
      </c>
      <c r="C29" s="31" t="s">
        <v>16</v>
      </c>
      <c r="D29" s="31" t="s">
        <v>16</v>
      </c>
      <c r="E29" s="34" t="s">
        <v>16</v>
      </c>
      <c r="K29" s="3"/>
      <c r="L29" s="3"/>
      <c r="M29" s="3"/>
      <c r="N29" s="3"/>
      <c r="O29" s="3"/>
    </row>
    <row r="30" spans="1:15" ht="15.75" customHeight="1" x14ac:dyDescent="0.15">
      <c r="A30" s="31" t="s">
        <v>246</v>
      </c>
      <c r="B30" s="31" t="s">
        <v>256</v>
      </c>
      <c r="C30" s="31" t="s">
        <v>169</v>
      </c>
      <c r="D30" s="31" t="s">
        <v>11</v>
      </c>
      <c r="E30" s="34" t="s">
        <v>962</v>
      </c>
      <c r="K30" s="3"/>
      <c r="L30" s="3"/>
      <c r="M30" s="3"/>
      <c r="N30" s="3"/>
      <c r="O30" s="3"/>
    </row>
    <row r="31" spans="1:15" ht="15.75" customHeight="1" x14ac:dyDescent="0.15">
      <c r="A31" s="31" t="s">
        <v>246</v>
      </c>
      <c r="B31" s="31" t="s">
        <v>257</v>
      </c>
      <c r="C31" s="34" t="s">
        <v>964</v>
      </c>
      <c r="D31" s="31" t="s">
        <v>11</v>
      </c>
      <c r="E31" s="34" t="s">
        <v>965</v>
      </c>
      <c r="K31" s="3"/>
      <c r="L31" s="3"/>
      <c r="M31" s="3"/>
      <c r="N31" s="3"/>
      <c r="O31" s="3"/>
    </row>
    <row r="32" spans="1:15" ht="15.75" customHeight="1" x14ac:dyDescent="0.15">
      <c r="A32" s="31" t="s">
        <v>246</v>
      </c>
      <c r="B32" s="31" t="s">
        <v>511</v>
      </c>
      <c r="C32" s="31" t="s">
        <v>512</v>
      </c>
      <c r="D32" s="31" t="s">
        <v>11</v>
      </c>
      <c r="E32" s="34" t="s">
        <v>966</v>
      </c>
      <c r="K32" s="3"/>
      <c r="L32" s="3"/>
      <c r="M32" s="3"/>
      <c r="N32" s="3"/>
      <c r="O32" s="3"/>
    </row>
    <row r="33" spans="1:15" ht="15.75" customHeight="1" x14ac:dyDescent="0.15">
      <c r="A33" s="31" t="s">
        <v>246</v>
      </c>
      <c r="B33" s="31" t="s">
        <v>513</v>
      </c>
      <c r="C33" s="31" t="s">
        <v>514</v>
      </c>
      <c r="D33" s="31" t="s">
        <v>11</v>
      </c>
      <c r="E33" s="34" t="s">
        <v>967</v>
      </c>
      <c r="K33" s="3"/>
      <c r="L33" s="3"/>
      <c r="M33" s="3"/>
      <c r="N33" s="3"/>
      <c r="O33" s="3"/>
    </row>
    <row r="34" spans="1:15" ht="15.75" customHeight="1" x14ac:dyDescent="0.15">
      <c r="A34" s="31" t="s">
        <v>246</v>
      </c>
      <c r="B34" s="31" t="s">
        <v>515</v>
      </c>
      <c r="C34" s="31" t="s">
        <v>64</v>
      </c>
      <c r="D34" s="31" t="s">
        <v>516</v>
      </c>
      <c r="E34" s="34" t="s">
        <v>968</v>
      </c>
      <c r="K34" s="3"/>
      <c r="L34" s="3"/>
      <c r="M34" s="3"/>
      <c r="N34" s="3"/>
      <c r="O34" s="3"/>
    </row>
    <row r="35" spans="1:15" ht="15.75" customHeight="1" x14ac:dyDescent="0.15">
      <c r="A35" s="31" t="s">
        <v>246</v>
      </c>
      <c r="B35" s="31" t="s">
        <v>517</v>
      </c>
      <c r="C35" s="31" t="s">
        <v>254</v>
      </c>
      <c r="D35" s="31" t="s">
        <v>11</v>
      </c>
      <c r="E35" s="34" t="s">
        <v>969</v>
      </c>
      <c r="K35" s="3"/>
      <c r="L35" s="3"/>
      <c r="M35" s="3"/>
      <c r="N35" s="3"/>
      <c r="O35" s="3"/>
    </row>
    <row r="36" spans="1:15" ht="15.75" customHeight="1" x14ac:dyDescent="0.15">
      <c r="A36" s="31" t="s">
        <v>246</v>
      </c>
      <c r="B36" s="31" t="s">
        <v>518</v>
      </c>
      <c r="C36" s="31" t="s">
        <v>169</v>
      </c>
      <c r="D36" s="31" t="s">
        <v>11</v>
      </c>
      <c r="E36" s="34" t="s">
        <v>970</v>
      </c>
      <c r="K36" s="3"/>
      <c r="L36" s="3"/>
      <c r="M36" s="3"/>
      <c r="N36" s="3"/>
      <c r="O36" s="3"/>
    </row>
    <row r="37" spans="1:15" ht="15.75" customHeight="1" x14ac:dyDescent="0.15">
      <c r="A37" s="31" t="s">
        <v>246</v>
      </c>
      <c r="B37" s="31" t="s">
        <v>519</v>
      </c>
      <c r="C37" s="40" t="s">
        <v>520</v>
      </c>
      <c r="D37" s="31" t="s">
        <v>11</v>
      </c>
      <c r="E37" s="34" t="s">
        <v>971</v>
      </c>
      <c r="K37" s="3"/>
      <c r="L37" s="3"/>
      <c r="M37" s="3"/>
      <c r="N37" s="3"/>
      <c r="O37" s="3"/>
    </row>
  </sheetData>
  <conditionalFormatting sqref="M1:O4 K1:L1003 M6:O1003">
    <cfRule type="cellIs" dxfId="19" priority="1" operator="equal">
      <formula>"TRUE"</formula>
    </cfRule>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O31"/>
  <sheetViews>
    <sheetView workbookViewId="0">
      <selection activeCell="D39" sqref="D39"/>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521</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521</v>
      </c>
      <c r="D6" s="31" t="s">
        <v>522</v>
      </c>
      <c r="E6" s="43" t="s">
        <v>800</v>
      </c>
      <c r="K6" s="3"/>
      <c r="L6" s="3"/>
      <c r="M6" s="3"/>
      <c r="N6" s="3"/>
      <c r="O6" s="3"/>
    </row>
    <row r="7" spans="1:15" ht="15.75" customHeight="1" x14ac:dyDescent="0.15">
      <c r="A7" s="31" t="s">
        <v>12</v>
      </c>
      <c r="B7" s="31" t="s">
        <v>211</v>
      </c>
      <c r="C7" s="31" t="s">
        <v>523</v>
      </c>
      <c r="D7" s="4" t="s">
        <v>524</v>
      </c>
      <c r="E7" s="43" t="s">
        <v>823</v>
      </c>
      <c r="K7" s="3"/>
      <c r="L7" s="3"/>
      <c r="M7" s="3"/>
      <c r="N7" s="3"/>
      <c r="O7" s="3"/>
    </row>
    <row r="8" spans="1:15" ht="15.75" customHeight="1" x14ac:dyDescent="0.15">
      <c r="A8" s="31" t="s">
        <v>12</v>
      </c>
      <c r="B8" s="31" t="s">
        <v>214</v>
      </c>
      <c r="C8" s="31" t="s">
        <v>525</v>
      </c>
      <c r="D8" s="31" t="s">
        <v>526</v>
      </c>
      <c r="E8" s="43" t="s">
        <v>823</v>
      </c>
      <c r="K8" s="3"/>
      <c r="L8" s="3"/>
      <c r="M8" s="3"/>
      <c r="N8" s="3"/>
      <c r="O8" s="3"/>
    </row>
    <row r="9" spans="1:15" ht="15.75" customHeight="1" x14ac:dyDescent="0.15">
      <c r="A9" s="31" t="s">
        <v>12</v>
      </c>
      <c r="B9" s="31" t="s">
        <v>217</v>
      </c>
      <c r="C9" s="31" t="s">
        <v>64</v>
      </c>
      <c r="D9" s="31" t="s">
        <v>527</v>
      </c>
      <c r="E9" s="43" t="s">
        <v>972</v>
      </c>
      <c r="K9" s="3"/>
      <c r="L9" s="3"/>
      <c r="M9" s="3"/>
      <c r="N9" s="3"/>
      <c r="O9" s="3"/>
    </row>
    <row r="10" spans="1:15" ht="15.75" customHeight="1" x14ac:dyDescent="0.15">
      <c r="A10" s="31" t="s">
        <v>12</v>
      </c>
      <c r="B10" s="31" t="s">
        <v>13</v>
      </c>
      <c r="C10" s="43" t="s">
        <v>528</v>
      </c>
      <c r="D10" s="31" t="s">
        <v>11</v>
      </c>
      <c r="E10" s="43" t="s">
        <v>11</v>
      </c>
      <c r="K10" s="3"/>
      <c r="L10" s="3"/>
      <c r="M10" s="3"/>
      <c r="N10" s="3"/>
      <c r="O10" s="3"/>
    </row>
    <row r="11" spans="1:15" ht="15.75" customHeight="1" x14ac:dyDescent="0.15">
      <c r="A11" s="31" t="s">
        <v>12</v>
      </c>
      <c r="B11" s="31" t="s">
        <v>220</v>
      </c>
      <c r="C11" s="43" t="s">
        <v>529</v>
      </c>
      <c r="D11" s="31" t="s">
        <v>11</v>
      </c>
      <c r="E11" s="43" t="s">
        <v>11</v>
      </c>
      <c r="K11" s="3"/>
      <c r="L11" s="3"/>
      <c r="M11" s="3"/>
      <c r="N11" s="3"/>
      <c r="O11" s="3"/>
    </row>
    <row r="12" spans="1:15" ht="15.75" customHeight="1" x14ac:dyDescent="0.15">
      <c r="A12" s="31" t="s">
        <v>12</v>
      </c>
      <c r="B12" s="31" t="s">
        <v>221</v>
      </c>
      <c r="C12" s="43" t="s">
        <v>530</v>
      </c>
      <c r="D12" s="31" t="s">
        <v>531</v>
      </c>
      <c r="E12" s="43" t="s">
        <v>973</v>
      </c>
      <c r="K12" s="3"/>
      <c r="L12" s="3"/>
      <c r="M12" s="3"/>
      <c r="N12" s="3"/>
      <c r="O12" s="3"/>
    </row>
    <row r="13" spans="1:15" ht="15.75" customHeight="1" x14ac:dyDescent="0.15">
      <c r="A13" s="31" t="s">
        <v>12</v>
      </c>
      <c r="B13" s="31" t="s">
        <v>224</v>
      </c>
      <c r="C13" s="43" t="s">
        <v>530</v>
      </c>
      <c r="D13" s="31" t="s">
        <v>532</v>
      </c>
      <c r="E13" s="43" t="s">
        <v>973</v>
      </c>
      <c r="K13" s="3"/>
      <c r="L13" s="3"/>
      <c r="M13" s="3"/>
      <c r="N13" s="3"/>
      <c r="O13" s="3"/>
    </row>
    <row r="14" spans="1:15" ht="15.75" customHeight="1" x14ac:dyDescent="0.15">
      <c r="A14" s="31" t="s">
        <v>12</v>
      </c>
      <c r="B14" s="31" t="s">
        <v>226</v>
      </c>
      <c r="C14" s="31" t="s">
        <v>317</v>
      </c>
      <c r="D14" s="31" t="s">
        <v>533</v>
      </c>
      <c r="E14" s="43" t="s">
        <v>973</v>
      </c>
      <c r="K14" s="3"/>
      <c r="L14" s="3"/>
      <c r="M14" s="3"/>
      <c r="N14" s="3"/>
      <c r="O14" s="3"/>
    </row>
    <row r="15" spans="1:15" ht="15.75" customHeight="1" x14ac:dyDescent="0.15">
      <c r="A15" s="31" t="s">
        <v>12</v>
      </c>
      <c r="B15" s="31" t="s">
        <v>20</v>
      </c>
      <c r="C15" s="22" t="s">
        <v>534</v>
      </c>
      <c r="D15" s="45" t="s">
        <v>11</v>
      </c>
      <c r="E15" s="43" t="s">
        <v>754</v>
      </c>
      <c r="K15" s="3"/>
      <c r="L15" s="3"/>
      <c r="M15" s="3"/>
      <c r="N15" s="3"/>
      <c r="O15" s="3"/>
    </row>
    <row r="16" spans="1:15" ht="15.75" customHeight="1" x14ac:dyDescent="0.15">
      <c r="A16" s="31" t="s">
        <v>12</v>
      </c>
      <c r="B16" s="31" t="s">
        <v>230</v>
      </c>
      <c r="C16" s="28">
        <f>28603160722/2030038946901</f>
        <v>1.4089956631455163E-2</v>
      </c>
      <c r="D16" s="45" t="s">
        <v>11</v>
      </c>
      <c r="E16" s="43" t="s">
        <v>754</v>
      </c>
      <c r="K16" s="3"/>
      <c r="L16" s="3"/>
      <c r="M16" s="3"/>
      <c r="N16" s="3"/>
      <c r="O16" s="3"/>
    </row>
    <row r="17" spans="1:15" ht="15.75" customHeight="1" x14ac:dyDescent="0.15">
      <c r="A17" s="31" t="s">
        <v>12</v>
      </c>
      <c r="B17" s="31" t="s">
        <v>22</v>
      </c>
      <c r="C17" s="28">
        <f>28603160722/9066045800000</f>
        <v>3.1549764200397047E-3</v>
      </c>
      <c r="D17" s="45" t="s">
        <v>11</v>
      </c>
      <c r="E17" s="43" t="s">
        <v>754</v>
      </c>
      <c r="K17" s="3"/>
      <c r="L17" s="3"/>
      <c r="M17" s="3"/>
      <c r="N17" s="3"/>
      <c r="O17" s="3"/>
    </row>
    <row r="18" spans="1:15" ht="15.75" customHeight="1" x14ac:dyDescent="0.15">
      <c r="A18" s="31" t="s">
        <v>12</v>
      </c>
      <c r="B18" s="31" t="s">
        <v>63</v>
      </c>
      <c r="C18" s="31" t="s">
        <v>64</v>
      </c>
      <c r="D18" s="31" t="s">
        <v>535</v>
      </c>
      <c r="E18" s="43" t="s">
        <v>800</v>
      </c>
      <c r="K18" s="3"/>
      <c r="L18" s="3"/>
      <c r="M18" s="3"/>
      <c r="N18" s="3"/>
      <c r="O18" s="3"/>
    </row>
    <row r="19" spans="1:15" ht="15.75" customHeight="1" x14ac:dyDescent="0.15">
      <c r="A19" s="31" t="s">
        <v>12</v>
      </c>
      <c r="B19" s="31" t="s">
        <v>232</v>
      </c>
      <c r="C19" s="31" t="s">
        <v>413</v>
      </c>
      <c r="D19" s="31" t="s">
        <v>413</v>
      </c>
      <c r="E19" s="43" t="s">
        <v>413</v>
      </c>
      <c r="K19" s="3"/>
      <c r="L19" s="3"/>
      <c r="M19" s="3"/>
      <c r="N19" s="3"/>
      <c r="O19" s="3"/>
    </row>
    <row r="20" spans="1:15" ht="15.75" customHeight="1" x14ac:dyDescent="0.15">
      <c r="A20" s="45" t="s">
        <v>233</v>
      </c>
      <c r="B20" s="45" t="s">
        <v>234</v>
      </c>
      <c r="C20" s="31" t="s">
        <v>536</v>
      </c>
      <c r="D20" s="31" t="s">
        <v>11</v>
      </c>
      <c r="E20" s="43" t="s">
        <v>974</v>
      </c>
      <c r="K20" s="3"/>
      <c r="L20" s="3"/>
      <c r="M20" s="3"/>
      <c r="N20" s="3"/>
      <c r="O20" s="3"/>
    </row>
    <row r="21" spans="1:15" ht="15.75" customHeight="1" x14ac:dyDescent="0.15">
      <c r="A21" s="45" t="s">
        <v>233</v>
      </c>
      <c r="B21" s="45" t="s">
        <v>236</v>
      </c>
      <c r="C21" s="31" t="s">
        <v>537</v>
      </c>
      <c r="D21" s="31" t="s">
        <v>11</v>
      </c>
      <c r="E21" s="43" t="s">
        <v>975</v>
      </c>
      <c r="K21" s="3"/>
      <c r="L21" s="3"/>
      <c r="M21" s="3"/>
      <c r="N21" s="3"/>
      <c r="O21" s="3"/>
    </row>
    <row r="22" spans="1:15" ht="15.75" customHeight="1" x14ac:dyDescent="0.15">
      <c r="A22" s="45" t="s">
        <v>233</v>
      </c>
      <c r="B22" s="45" t="s">
        <v>238</v>
      </c>
      <c r="C22" s="31" t="s">
        <v>64</v>
      </c>
      <c r="D22" s="31" t="s">
        <v>538</v>
      </c>
      <c r="E22" s="43" t="s">
        <v>976</v>
      </c>
      <c r="K22" s="3"/>
      <c r="L22" s="3"/>
      <c r="M22" s="3"/>
      <c r="N22" s="3"/>
      <c r="O22" s="3"/>
    </row>
    <row r="23" spans="1:15" ht="15.75" customHeight="1" x14ac:dyDescent="0.15">
      <c r="A23" s="45" t="s">
        <v>233</v>
      </c>
      <c r="B23" s="45" t="s">
        <v>240</v>
      </c>
      <c r="C23" s="31" t="s">
        <v>413</v>
      </c>
      <c r="D23" s="31" t="s">
        <v>413</v>
      </c>
      <c r="E23" s="43" t="s">
        <v>413</v>
      </c>
      <c r="K23" s="3"/>
      <c r="L23" s="3"/>
      <c r="M23" s="3"/>
      <c r="N23" s="3"/>
      <c r="O23" s="3"/>
    </row>
    <row r="24" spans="1:15" ht="15.75" customHeight="1" x14ac:dyDescent="0.15">
      <c r="A24" s="45" t="s">
        <v>233</v>
      </c>
      <c r="B24" s="45" t="s">
        <v>243</v>
      </c>
      <c r="C24" s="31" t="s">
        <v>539</v>
      </c>
      <c r="D24" s="31" t="s">
        <v>11</v>
      </c>
      <c r="E24" s="43" t="s">
        <v>976</v>
      </c>
      <c r="K24" s="3"/>
      <c r="L24" s="3"/>
      <c r="M24" s="3"/>
      <c r="N24" s="3"/>
      <c r="O24" s="3"/>
    </row>
    <row r="25" spans="1:15" ht="15.75" customHeight="1" x14ac:dyDescent="0.15">
      <c r="A25" s="45" t="s">
        <v>233</v>
      </c>
      <c r="B25" s="45" t="s">
        <v>245</v>
      </c>
      <c r="C25" s="43" t="s">
        <v>540</v>
      </c>
      <c r="D25" s="31" t="s">
        <v>11</v>
      </c>
      <c r="E25" s="43" t="s">
        <v>977</v>
      </c>
      <c r="K25" s="3"/>
      <c r="L25" s="3"/>
      <c r="M25" s="3"/>
      <c r="N25" s="3"/>
      <c r="O25" s="3"/>
    </row>
    <row r="26" spans="1:15" ht="15.75" customHeight="1" x14ac:dyDescent="0.15">
      <c r="A26" s="31" t="s">
        <v>246</v>
      </c>
      <c r="B26" s="31" t="s">
        <v>247</v>
      </c>
      <c r="C26" s="31" t="s">
        <v>235</v>
      </c>
      <c r="D26" s="31" t="s">
        <v>11</v>
      </c>
      <c r="E26" s="43" t="s">
        <v>978</v>
      </c>
      <c r="K26" s="3"/>
      <c r="L26" s="3"/>
      <c r="M26" s="3"/>
      <c r="N26" s="3"/>
      <c r="O26" s="3"/>
    </row>
    <row r="27" spans="1:15" ht="15.75" customHeight="1" x14ac:dyDescent="0.15">
      <c r="A27" s="31" t="s">
        <v>246</v>
      </c>
      <c r="B27" s="31" t="s">
        <v>249</v>
      </c>
      <c r="C27" s="31" t="s">
        <v>541</v>
      </c>
      <c r="D27" s="31" t="s">
        <v>11</v>
      </c>
      <c r="E27" s="43" t="s">
        <v>979</v>
      </c>
      <c r="K27" s="3"/>
      <c r="L27" s="3"/>
      <c r="M27" s="3"/>
      <c r="N27" s="3"/>
      <c r="O27" s="3"/>
    </row>
    <row r="28" spans="1:15" ht="15.75" customHeight="1" x14ac:dyDescent="0.15">
      <c r="A28" s="31" t="s">
        <v>246</v>
      </c>
      <c r="B28" s="31" t="s">
        <v>251</v>
      </c>
      <c r="C28" s="31" t="s">
        <v>64</v>
      </c>
      <c r="D28" s="31" t="s">
        <v>239</v>
      </c>
      <c r="E28" s="43" t="s">
        <v>978</v>
      </c>
      <c r="K28" s="3"/>
      <c r="L28" s="3"/>
      <c r="M28" s="3"/>
      <c r="N28" s="3"/>
      <c r="O28" s="3"/>
    </row>
    <row r="29" spans="1:15" ht="15.75" customHeight="1" x14ac:dyDescent="0.15">
      <c r="A29" s="31" t="s">
        <v>246</v>
      </c>
      <c r="B29" s="31" t="s">
        <v>253</v>
      </c>
      <c r="C29" s="31" t="s">
        <v>542</v>
      </c>
      <c r="D29" s="31" t="s">
        <v>543</v>
      </c>
      <c r="E29" s="43" t="s">
        <v>830</v>
      </c>
      <c r="K29" s="3"/>
      <c r="L29" s="3"/>
      <c r="M29" s="3"/>
      <c r="N29" s="3"/>
      <c r="O29" s="3"/>
    </row>
    <row r="30" spans="1:15" ht="15.75" customHeight="1" x14ac:dyDescent="0.15">
      <c r="A30" s="31" t="s">
        <v>246</v>
      </c>
      <c r="B30" s="31" t="s">
        <v>256</v>
      </c>
      <c r="C30" s="31" t="s">
        <v>244</v>
      </c>
      <c r="D30" s="31" t="s">
        <v>11</v>
      </c>
      <c r="E30" s="43" t="s">
        <v>978</v>
      </c>
      <c r="K30" s="3"/>
      <c r="L30" s="3"/>
      <c r="M30" s="3"/>
      <c r="N30" s="3"/>
      <c r="O30" s="3"/>
    </row>
    <row r="31" spans="1:15" ht="15.75" customHeight="1" x14ac:dyDescent="0.15">
      <c r="A31" s="31" t="s">
        <v>246</v>
      </c>
      <c r="B31" s="31" t="s">
        <v>257</v>
      </c>
      <c r="C31" s="43" t="s">
        <v>980</v>
      </c>
      <c r="D31" s="31" t="s">
        <v>11</v>
      </c>
      <c r="E31" s="43" t="s">
        <v>981</v>
      </c>
      <c r="K31" s="3"/>
      <c r="L31" s="3"/>
      <c r="M31" s="3"/>
      <c r="N31" s="3"/>
      <c r="O31" s="3"/>
    </row>
  </sheetData>
  <conditionalFormatting sqref="M1:O4 K1:L1003 M6:O1003">
    <cfRule type="cellIs" dxfId="17" priority="1" operator="equal">
      <formula>"TRUE"</formula>
    </cfRule>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544</v>
      </c>
      <c r="D2" s="4"/>
      <c r="E2" s="25"/>
      <c r="F2" s="1"/>
      <c r="G2" s="4"/>
      <c r="H2" s="4"/>
      <c r="I2" s="4"/>
      <c r="J2" s="4"/>
      <c r="K2" s="20"/>
    </row>
    <row r="3" spans="1:15" ht="15.75" customHeight="1" x14ac:dyDescent="0.15">
      <c r="A3" s="18"/>
      <c r="B3" s="4"/>
      <c r="C3" s="1"/>
      <c r="D3" s="4"/>
      <c r="E3" s="25"/>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544</v>
      </c>
      <c r="D6" s="31" t="s">
        <v>545</v>
      </c>
      <c r="E6" s="34" t="s">
        <v>800</v>
      </c>
      <c r="K6" s="3"/>
      <c r="L6" s="3"/>
      <c r="M6" s="3"/>
      <c r="N6" s="3"/>
      <c r="O6" s="3"/>
    </row>
    <row r="7" spans="1:15" ht="15.75" customHeight="1" x14ac:dyDescent="0.15">
      <c r="A7" s="31" t="s">
        <v>12</v>
      </c>
      <c r="B7" s="31" t="s">
        <v>211</v>
      </c>
      <c r="C7" s="31" t="s">
        <v>546</v>
      </c>
      <c r="D7" s="31" t="s">
        <v>547</v>
      </c>
      <c r="E7" s="34" t="s">
        <v>823</v>
      </c>
      <c r="K7" s="3"/>
      <c r="L7" s="3"/>
      <c r="M7" s="3"/>
      <c r="N7" s="3"/>
      <c r="O7" s="3"/>
    </row>
    <row r="8" spans="1:15" ht="15.75" customHeight="1" x14ac:dyDescent="0.15">
      <c r="A8" s="31" t="s">
        <v>12</v>
      </c>
      <c r="B8" s="31" t="s">
        <v>214</v>
      </c>
      <c r="C8" s="31" t="s">
        <v>548</v>
      </c>
      <c r="D8" s="31" t="s">
        <v>549</v>
      </c>
      <c r="E8" s="34" t="s">
        <v>755</v>
      </c>
      <c r="K8" s="3"/>
      <c r="L8" s="3"/>
      <c r="M8" s="3"/>
      <c r="N8" s="3"/>
      <c r="O8" s="3"/>
    </row>
    <row r="9" spans="1:15" ht="15.75" customHeight="1" x14ac:dyDescent="0.15">
      <c r="A9" s="31" t="s">
        <v>12</v>
      </c>
      <c r="B9" s="31" t="s">
        <v>217</v>
      </c>
      <c r="C9" s="31" t="s">
        <v>64</v>
      </c>
      <c r="D9" s="31" t="s">
        <v>550</v>
      </c>
      <c r="E9" s="34" t="s">
        <v>982</v>
      </c>
      <c r="K9" s="3"/>
      <c r="L9" s="3"/>
      <c r="M9" s="3"/>
      <c r="N9" s="3"/>
      <c r="O9" s="3"/>
    </row>
    <row r="10" spans="1:15" ht="15.75" customHeight="1" x14ac:dyDescent="0.15">
      <c r="A10" s="31" t="s">
        <v>12</v>
      </c>
      <c r="B10" s="31" t="s">
        <v>13</v>
      </c>
      <c r="C10" s="34" t="s">
        <v>551</v>
      </c>
      <c r="D10" s="31" t="s">
        <v>11</v>
      </c>
      <c r="E10" s="31" t="s">
        <v>11</v>
      </c>
      <c r="K10" s="3"/>
      <c r="L10" s="3"/>
      <c r="M10" s="3"/>
      <c r="N10" s="3"/>
      <c r="O10" s="3"/>
    </row>
    <row r="11" spans="1:15" ht="15.75" customHeight="1" x14ac:dyDescent="0.15">
      <c r="A11" s="31" t="s">
        <v>12</v>
      </c>
      <c r="B11" s="31" t="s">
        <v>220</v>
      </c>
      <c r="C11" s="34" t="s">
        <v>552</v>
      </c>
      <c r="D11" s="31" t="s">
        <v>11</v>
      </c>
      <c r="E11" s="31" t="s">
        <v>11</v>
      </c>
      <c r="K11" s="3"/>
      <c r="L11" s="3"/>
      <c r="M11" s="3"/>
      <c r="N11" s="3"/>
      <c r="O11" s="3"/>
    </row>
    <row r="12" spans="1:15" ht="15.75" customHeight="1" x14ac:dyDescent="0.15">
      <c r="A12" s="31" t="s">
        <v>12</v>
      </c>
      <c r="B12" s="31" t="s">
        <v>221</v>
      </c>
      <c r="C12" s="31" t="s">
        <v>553</v>
      </c>
      <c r="D12" s="31" t="s">
        <v>554</v>
      </c>
      <c r="E12" s="34" t="s">
        <v>983</v>
      </c>
      <c r="K12" s="3"/>
      <c r="L12" s="3"/>
      <c r="M12" s="3"/>
      <c r="N12" s="3"/>
      <c r="O12" s="3"/>
    </row>
    <row r="13" spans="1:15" ht="15.75" customHeight="1" x14ac:dyDescent="0.15">
      <c r="A13" s="31" t="s">
        <v>12</v>
      </c>
      <c r="B13" s="31" t="s">
        <v>224</v>
      </c>
      <c r="C13" s="31" t="s">
        <v>555</v>
      </c>
      <c r="D13" s="31" t="s">
        <v>554</v>
      </c>
      <c r="E13" s="34" t="s">
        <v>983</v>
      </c>
      <c r="K13" s="3"/>
      <c r="L13" s="3"/>
      <c r="M13" s="3"/>
      <c r="N13" s="3"/>
      <c r="O13" s="3"/>
    </row>
    <row r="14" spans="1:15" ht="15.75" customHeight="1" x14ac:dyDescent="0.15">
      <c r="A14" s="31" t="s">
        <v>12</v>
      </c>
      <c r="B14" s="31" t="s">
        <v>226</v>
      </c>
      <c r="C14" s="31" t="s">
        <v>556</v>
      </c>
      <c r="D14" s="31" t="s">
        <v>557</v>
      </c>
      <c r="E14" s="34" t="s">
        <v>984</v>
      </c>
      <c r="K14" s="3"/>
      <c r="L14" s="3"/>
      <c r="M14" s="3"/>
      <c r="N14" s="3"/>
      <c r="O14" s="3"/>
    </row>
    <row r="15" spans="1:15" ht="15.75" customHeight="1" x14ac:dyDescent="0.15">
      <c r="A15" s="31" t="s">
        <v>12</v>
      </c>
      <c r="B15" s="31" t="s">
        <v>20</v>
      </c>
      <c r="C15" s="32" t="s">
        <v>558</v>
      </c>
      <c r="D15" s="31" t="s">
        <v>11</v>
      </c>
      <c r="E15" s="34" t="s">
        <v>754</v>
      </c>
      <c r="K15" s="3"/>
      <c r="L15" s="3"/>
      <c r="M15" s="3"/>
      <c r="N15" s="3"/>
      <c r="O15" s="3"/>
    </row>
    <row r="16" spans="1:15" ht="15.75" customHeight="1" x14ac:dyDescent="0.15">
      <c r="A16" s="31" t="s">
        <v>12</v>
      </c>
      <c r="B16" s="31" t="s">
        <v>230</v>
      </c>
      <c r="C16" s="28">
        <f>12880269834/2030038946901</f>
        <v>6.3448387794050234E-3</v>
      </c>
      <c r="D16" s="31" t="s">
        <v>11</v>
      </c>
      <c r="E16" s="34" t="s">
        <v>754</v>
      </c>
      <c r="K16" s="3"/>
      <c r="L16" s="3"/>
      <c r="M16" s="3"/>
      <c r="N16" s="3"/>
      <c r="O16" s="3"/>
    </row>
    <row r="17" spans="1:15" ht="15.75" customHeight="1" x14ac:dyDescent="0.15">
      <c r="A17" s="31" t="s">
        <v>12</v>
      </c>
      <c r="B17" s="31" t="s">
        <v>22</v>
      </c>
      <c r="C17" s="28">
        <f>12880269834/9066045800000</f>
        <v>1.4207152840547089E-3</v>
      </c>
      <c r="D17" s="31" t="s">
        <v>11</v>
      </c>
      <c r="E17" s="34" t="s">
        <v>754</v>
      </c>
      <c r="K17" s="3"/>
      <c r="L17" s="3"/>
      <c r="M17" s="3"/>
      <c r="N17" s="3"/>
      <c r="O17" s="3"/>
    </row>
    <row r="18" spans="1:15" ht="15.75" customHeight="1" x14ac:dyDescent="0.15">
      <c r="A18" s="31" t="s">
        <v>12</v>
      </c>
      <c r="B18" s="31" t="s">
        <v>63</v>
      </c>
      <c r="C18" s="31" t="s">
        <v>64</v>
      </c>
      <c r="D18" s="31" t="s">
        <v>559</v>
      </c>
      <c r="E18" s="34" t="s">
        <v>800</v>
      </c>
      <c r="K18" s="3"/>
      <c r="L18" s="3"/>
      <c r="M18" s="3"/>
      <c r="N18" s="3"/>
      <c r="O18" s="3"/>
    </row>
    <row r="19" spans="1:15" ht="15.75" customHeight="1" x14ac:dyDescent="0.15">
      <c r="A19" s="31" t="s">
        <v>12</v>
      </c>
      <c r="B19" s="31" t="s">
        <v>232</v>
      </c>
      <c r="C19" s="31" t="s">
        <v>16</v>
      </c>
      <c r="D19" s="31" t="s">
        <v>16</v>
      </c>
      <c r="E19" s="34" t="s">
        <v>16</v>
      </c>
      <c r="K19" s="3"/>
      <c r="L19" s="3"/>
      <c r="M19" s="3"/>
      <c r="N19" s="3"/>
      <c r="O19" s="3"/>
    </row>
    <row r="20" spans="1:15" ht="15.75" customHeight="1" x14ac:dyDescent="0.15">
      <c r="A20" s="31" t="s">
        <v>233</v>
      </c>
      <c r="B20" s="31" t="s">
        <v>234</v>
      </c>
      <c r="C20" s="31" t="s">
        <v>560</v>
      </c>
      <c r="D20" s="31" t="s">
        <v>11</v>
      </c>
      <c r="E20" s="34" t="s">
        <v>985</v>
      </c>
      <c r="K20" s="3"/>
      <c r="L20" s="3"/>
      <c r="M20" s="3"/>
      <c r="N20" s="3"/>
      <c r="O20" s="3"/>
    </row>
    <row r="21" spans="1:15" ht="15.75" customHeight="1" x14ac:dyDescent="0.15">
      <c r="A21" s="31" t="s">
        <v>233</v>
      </c>
      <c r="B21" s="31" t="s">
        <v>236</v>
      </c>
      <c r="C21" s="31" t="s">
        <v>304</v>
      </c>
      <c r="D21" s="31" t="s">
        <v>11</v>
      </c>
      <c r="E21" s="34" t="s">
        <v>986</v>
      </c>
      <c r="K21" s="3"/>
      <c r="L21" s="3"/>
      <c r="M21" s="3"/>
      <c r="N21" s="3"/>
      <c r="O21" s="3"/>
    </row>
    <row r="22" spans="1:15" ht="15.75" customHeight="1" x14ac:dyDescent="0.15">
      <c r="A22" s="31" t="s">
        <v>233</v>
      </c>
      <c r="B22" s="31" t="s">
        <v>238</v>
      </c>
      <c r="C22" s="31" t="s">
        <v>64</v>
      </c>
      <c r="D22" s="31" t="s">
        <v>561</v>
      </c>
      <c r="E22" s="34" t="s">
        <v>987</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985</v>
      </c>
      <c r="K24" s="3"/>
      <c r="L24" s="3"/>
      <c r="M24" s="3"/>
      <c r="N24" s="3"/>
      <c r="O24" s="3"/>
    </row>
    <row r="25" spans="1:15" ht="15.75" customHeight="1" x14ac:dyDescent="0.15">
      <c r="A25" s="31" t="s">
        <v>233</v>
      </c>
      <c r="B25" s="31" t="s">
        <v>245</v>
      </c>
      <c r="C25" s="34" t="s">
        <v>988</v>
      </c>
      <c r="D25" s="31" t="s">
        <v>11</v>
      </c>
      <c r="E25" s="34" t="s">
        <v>989</v>
      </c>
      <c r="K25" s="3"/>
      <c r="L25" s="3"/>
      <c r="M25" s="3"/>
      <c r="N25" s="3"/>
      <c r="O25" s="3"/>
    </row>
    <row r="26" spans="1:15" ht="15.75" customHeight="1" x14ac:dyDescent="0.15">
      <c r="A26" s="22"/>
      <c r="B26" s="10"/>
      <c r="C26" s="10"/>
      <c r="D26" s="10"/>
      <c r="E26" s="10"/>
    </row>
    <row r="27" spans="1:15" ht="15.75" customHeight="1" x14ac:dyDescent="0.15">
      <c r="B27" s="10"/>
    </row>
    <row r="28" spans="1:15" ht="15.75" customHeight="1" x14ac:dyDescent="0.15">
      <c r="B28" s="10"/>
    </row>
    <row r="29" spans="1:15" ht="15.75" customHeight="1" x14ac:dyDescent="0.15">
      <c r="B29" s="12"/>
    </row>
    <row r="30" spans="1:15" ht="15.75" customHeight="1" x14ac:dyDescent="0.15">
      <c r="B30" s="10"/>
    </row>
    <row r="31" spans="1:15" ht="15.75" customHeight="1" x14ac:dyDescent="0.15">
      <c r="B31" s="12"/>
    </row>
  </sheetData>
  <conditionalFormatting sqref="M1:O4 K1:L1003 M6:O1003">
    <cfRule type="cellIs" dxfId="15" priority="1" operator="equal">
      <formula>"TRUE"</formula>
    </cfRule>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562</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562</v>
      </c>
      <c r="D6" s="31" t="s">
        <v>563</v>
      </c>
      <c r="E6" s="38" t="s">
        <v>564</v>
      </c>
      <c r="K6" s="3"/>
      <c r="L6" s="3"/>
      <c r="M6" s="3"/>
      <c r="N6" s="3"/>
      <c r="O6" s="3"/>
    </row>
    <row r="7" spans="1:15" ht="15.75" customHeight="1" x14ac:dyDescent="0.15">
      <c r="A7" s="31" t="s">
        <v>12</v>
      </c>
      <c r="B7" s="31" t="s">
        <v>211</v>
      </c>
      <c r="C7" s="31" t="s">
        <v>565</v>
      </c>
      <c r="D7" s="31" t="s">
        <v>566</v>
      </c>
      <c r="E7" s="38" t="s">
        <v>567</v>
      </c>
      <c r="K7" s="3"/>
      <c r="L7" s="3"/>
      <c r="M7" s="3"/>
      <c r="N7" s="3"/>
      <c r="O7" s="3"/>
    </row>
    <row r="8" spans="1:15" ht="15.75" customHeight="1" x14ac:dyDescent="0.15">
      <c r="A8" s="31" t="s">
        <v>12</v>
      </c>
      <c r="B8" s="31" t="s">
        <v>214</v>
      </c>
      <c r="C8" s="31" t="s">
        <v>24</v>
      </c>
      <c r="D8" s="31" t="s">
        <v>11</v>
      </c>
      <c r="E8" s="38" t="s">
        <v>568</v>
      </c>
      <c r="K8" s="3"/>
      <c r="L8" s="3"/>
      <c r="M8" s="3"/>
      <c r="N8" s="3"/>
      <c r="O8" s="3"/>
    </row>
    <row r="9" spans="1:15" ht="15.75" customHeight="1" x14ac:dyDescent="0.15">
      <c r="A9" s="31" t="s">
        <v>12</v>
      </c>
      <c r="B9" s="31" t="s">
        <v>217</v>
      </c>
      <c r="C9" s="31" t="s">
        <v>64</v>
      </c>
      <c r="D9" s="31" t="s">
        <v>569</v>
      </c>
      <c r="E9" s="38" t="s">
        <v>570</v>
      </c>
      <c r="K9" s="3"/>
      <c r="L9" s="3"/>
      <c r="M9" s="3"/>
      <c r="N9" s="3"/>
      <c r="O9" s="3"/>
    </row>
    <row r="10" spans="1:15" ht="15.75" customHeight="1" x14ac:dyDescent="0.15">
      <c r="A10" s="31" t="s">
        <v>12</v>
      </c>
      <c r="B10" s="31" t="s">
        <v>13</v>
      </c>
      <c r="C10" s="39" t="s">
        <v>571</v>
      </c>
      <c r="D10" s="31" t="s">
        <v>11</v>
      </c>
      <c r="E10" s="38" t="s">
        <v>11</v>
      </c>
      <c r="K10" s="3"/>
      <c r="L10" s="3"/>
      <c r="M10" s="3"/>
      <c r="N10" s="3"/>
      <c r="O10" s="3"/>
    </row>
    <row r="11" spans="1:15" ht="15.75" customHeight="1" x14ac:dyDescent="0.15">
      <c r="A11" s="31" t="s">
        <v>12</v>
      </c>
      <c r="B11" s="31" t="s">
        <v>220</v>
      </c>
      <c r="C11" s="39" t="s">
        <v>572</v>
      </c>
      <c r="D11" s="31" t="s">
        <v>11</v>
      </c>
      <c r="E11" s="31" t="s">
        <v>11</v>
      </c>
      <c r="K11" s="3"/>
      <c r="L11" s="3"/>
      <c r="M11" s="3"/>
      <c r="N11" s="3"/>
      <c r="O11" s="3"/>
    </row>
    <row r="12" spans="1:15" ht="15.75" customHeight="1" x14ac:dyDescent="0.15">
      <c r="A12" s="31" t="s">
        <v>12</v>
      </c>
      <c r="B12" s="31" t="s">
        <v>221</v>
      </c>
      <c r="C12" s="38" t="s">
        <v>573</v>
      </c>
      <c r="D12" s="31" t="s">
        <v>574</v>
      </c>
      <c r="E12" s="38" t="s">
        <v>575</v>
      </c>
      <c r="K12" s="3"/>
      <c r="L12" s="3"/>
      <c r="M12" s="3"/>
      <c r="N12" s="3"/>
      <c r="O12" s="3"/>
    </row>
    <row r="13" spans="1:15" ht="15.75" customHeight="1" x14ac:dyDescent="0.15">
      <c r="A13" s="31" t="s">
        <v>12</v>
      </c>
      <c r="B13" s="31" t="s">
        <v>224</v>
      </c>
      <c r="C13" s="31" t="s">
        <v>576</v>
      </c>
      <c r="D13" s="31" t="s">
        <v>574</v>
      </c>
      <c r="E13" s="38" t="s">
        <v>577</v>
      </c>
      <c r="K13" s="3"/>
      <c r="L13" s="3"/>
      <c r="M13" s="3"/>
      <c r="N13" s="3"/>
      <c r="O13" s="3"/>
    </row>
    <row r="14" spans="1:15" ht="15.75" customHeight="1" x14ac:dyDescent="0.15">
      <c r="A14" s="31" t="s">
        <v>12</v>
      </c>
      <c r="B14" s="31" t="s">
        <v>226</v>
      </c>
      <c r="C14" s="31" t="s">
        <v>578</v>
      </c>
      <c r="D14" s="31" t="s">
        <v>579</v>
      </c>
      <c r="E14" s="38" t="s">
        <v>580</v>
      </c>
      <c r="K14" s="3"/>
      <c r="L14" s="3"/>
      <c r="M14" s="3"/>
      <c r="N14" s="3"/>
      <c r="O14" s="3"/>
    </row>
    <row r="15" spans="1:15" ht="15.75" customHeight="1" x14ac:dyDescent="0.15">
      <c r="A15" s="31" t="s">
        <v>12</v>
      </c>
      <c r="B15" s="31" t="s">
        <v>20</v>
      </c>
      <c r="C15" s="31" t="s">
        <v>581</v>
      </c>
      <c r="D15" s="31" t="s">
        <v>11</v>
      </c>
      <c r="E15" s="38" t="s">
        <v>582</v>
      </c>
      <c r="K15" s="3"/>
      <c r="L15" s="3"/>
      <c r="M15" s="3"/>
      <c r="N15" s="3"/>
      <c r="O15" s="3"/>
    </row>
    <row r="16" spans="1:15" ht="15.75" customHeight="1" x14ac:dyDescent="0.15">
      <c r="A16" s="31" t="s">
        <v>12</v>
      </c>
      <c r="B16" s="31" t="s">
        <v>230</v>
      </c>
      <c r="C16" s="28">
        <f>96989997562/2030038946901</f>
        <v>4.7777407280812118E-2</v>
      </c>
      <c r="D16" s="31" t="s">
        <v>11</v>
      </c>
      <c r="E16" s="38" t="s">
        <v>583</v>
      </c>
      <c r="K16" s="3"/>
      <c r="L16" s="3"/>
      <c r="M16" s="3"/>
      <c r="N16" s="3"/>
      <c r="O16" s="3"/>
    </row>
    <row r="17" spans="1:15" ht="15.75" customHeight="1" x14ac:dyDescent="0.15">
      <c r="A17" s="31" t="s">
        <v>12</v>
      </c>
      <c r="B17" s="31" t="s">
        <v>22</v>
      </c>
      <c r="C17" s="28">
        <f>96989997562/9066045800000</f>
        <v>1.0698158789579465E-2</v>
      </c>
      <c r="D17" s="31" t="s">
        <v>11</v>
      </c>
      <c r="E17" s="38" t="s">
        <v>584</v>
      </c>
      <c r="K17" s="3"/>
      <c r="L17" s="3"/>
      <c r="M17" s="3"/>
      <c r="N17" s="3"/>
      <c r="O17" s="3"/>
    </row>
    <row r="18" spans="1:15" ht="15.75" customHeight="1" x14ac:dyDescent="0.15">
      <c r="A18" s="31" t="s">
        <v>12</v>
      </c>
      <c r="B18" s="31" t="s">
        <v>63</v>
      </c>
      <c r="C18" s="31" t="s">
        <v>64</v>
      </c>
      <c r="D18" s="31" t="s">
        <v>585</v>
      </c>
      <c r="E18" s="38" t="s">
        <v>586</v>
      </c>
      <c r="K18" s="3"/>
      <c r="L18" s="3"/>
      <c r="M18" s="3"/>
      <c r="N18" s="3"/>
      <c r="O18" s="3"/>
    </row>
    <row r="19" spans="1:15" ht="15.75" customHeight="1" x14ac:dyDescent="0.15">
      <c r="A19" s="31" t="s">
        <v>12</v>
      </c>
      <c r="B19" s="31" t="s">
        <v>232</v>
      </c>
      <c r="C19" s="31" t="s">
        <v>16</v>
      </c>
      <c r="D19" s="31" t="s">
        <v>16</v>
      </c>
      <c r="E19" s="38" t="s">
        <v>16</v>
      </c>
      <c r="K19" s="3"/>
      <c r="L19" s="3"/>
      <c r="M19" s="3"/>
      <c r="N19" s="3"/>
      <c r="O19" s="3"/>
    </row>
    <row r="20" spans="1:15" ht="15.75" customHeight="1" x14ac:dyDescent="0.15">
      <c r="A20" s="31" t="s">
        <v>233</v>
      </c>
      <c r="B20" s="31" t="s">
        <v>234</v>
      </c>
      <c r="C20" s="31" t="s">
        <v>587</v>
      </c>
      <c r="D20" s="31" t="s">
        <v>11</v>
      </c>
      <c r="E20" s="38" t="s">
        <v>588</v>
      </c>
      <c r="K20" s="3"/>
      <c r="L20" s="3"/>
      <c r="M20" s="3"/>
      <c r="N20" s="3"/>
      <c r="O20" s="3"/>
    </row>
    <row r="21" spans="1:15" ht="15.75" customHeight="1" x14ac:dyDescent="0.15">
      <c r="A21" s="31" t="s">
        <v>233</v>
      </c>
      <c r="B21" s="31" t="s">
        <v>236</v>
      </c>
      <c r="C21" s="31" t="s">
        <v>304</v>
      </c>
      <c r="D21" s="31" t="s">
        <v>11</v>
      </c>
      <c r="E21" s="38" t="s">
        <v>589</v>
      </c>
      <c r="K21" s="3"/>
      <c r="L21" s="3"/>
      <c r="M21" s="3"/>
      <c r="N21" s="3"/>
      <c r="O21" s="3"/>
    </row>
    <row r="22" spans="1:15" ht="15.75" customHeight="1" x14ac:dyDescent="0.15">
      <c r="A22" s="31" t="s">
        <v>233</v>
      </c>
      <c r="B22" s="31" t="s">
        <v>238</v>
      </c>
      <c r="C22" s="31" t="s">
        <v>64</v>
      </c>
      <c r="D22" s="31" t="s">
        <v>590</v>
      </c>
      <c r="E22" s="38" t="s">
        <v>591</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8" t="s">
        <v>592</v>
      </c>
      <c r="K24" s="3"/>
      <c r="L24" s="3"/>
      <c r="M24" s="3"/>
      <c r="N24" s="3"/>
      <c r="O24" s="3"/>
    </row>
    <row r="25" spans="1:15" ht="15.75" customHeight="1" x14ac:dyDescent="0.15">
      <c r="A25" s="31" t="s">
        <v>233</v>
      </c>
      <c r="B25" s="31" t="s">
        <v>245</v>
      </c>
      <c r="C25" s="41" t="s">
        <v>593</v>
      </c>
      <c r="D25" s="31" t="s">
        <v>11</v>
      </c>
      <c r="E25" s="38" t="s">
        <v>594</v>
      </c>
      <c r="K25" s="3"/>
      <c r="L25" s="3"/>
      <c r="M25" s="3"/>
      <c r="N25" s="3"/>
      <c r="O25" s="3"/>
    </row>
    <row r="26" spans="1:15" ht="15.75" customHeight="1" x14ac:dyDescent="0.15">
      <c r="A26" s="22"/>
      <c r="B26" s="10"/>
      <c r="C26" s="10"/>
      <c r="D26" s="10"/>
      <c r="E26" s="10"/>
    </row>
    <row r="27" spans="1:15" ht="15.75" customHeight="1" x14ac:dyDescent="0.15">
      <c r="B27" s="10"/>
    </row>
    <row r="28" spans="1:15" ht="15.75" customHeight="1" x14ac:dyDescent="0.15">
      <c r="B28" s="10"/>
    </row>
    <row r="29" spans="1:15" ht="15.75" customHeight="1" x14ac:dyDescent="0.15">
      <c r="B29" s="12"/>
    </row>
    <row r="30" spans="1:15" ht="15.75" customHeight="1" x14ac:dyDescent="0.15">
      <c r="B30" s="10"/>
    </row>
    <row r="31" spans="1:15" ht="15.75" customHeight="1" x14ac:dyDescent="0.15">
      <c r="B31" s="12"/>
    </row>
  </sheetData>
  <conditionalFormatting sqref="M1:O4 K1:L1003 M6:O1003">
    <cfRule type="cellIs" dxfId="13" priority="1" operator="equal">
      <formula>"TRUE"</formula>
    </cfRule>
    <cfRule type="cellIs" dxfId="12" priority="2" operator="equal">
      <formula>"FALSE"</formula>
    </cfRule>
  </conditionalFormatting>
  <hyperlinks>
    <hyperlink ref="E6" r:id="rId1" xr:uid="{00000000-0004-0000-1100-000000000000}"/>
    <hyperlink ref="E7" r:id="rId2" xr:uid="{00000000-0004-0000-1100-000001000000}"/>
    <hyperlink ref="E8" r:id="rId3" xr:uid="{00000000-0004-0000-1100-000002000000}"/>
    <hyperlink ref="E9" r:id="rId4" xr:uid="{00000000-0004-0000-1100-000003000000}"/>
    <hyperlink ref="C10" r:id="rId5" xr:uid="{00000000-0004-0000-1100-000004000000}"/>
    <hyperlink ref="E10" r:id="rId6" xr:uid="{00000000-0004-0000-1100-000005000000}"/>
    <hyperlink ref="C11" r:id="rId7" location="page=98" xr:uid="{00000000-0004-0000-1100-000006000000}"/>
    <hyperlink ref="C12" r:id="rId8" xr:uid="{00000000-0004-0000-1100-000007000000}"/>
    <hyperlink ref="E12" r:id="rId9" xr:uid="{00000000-0004-0000-1100-000008000000}"/>
    <hyperlink ref="E13" r:id="rId10" xr:uid="{00000000-0004-0000-1100-000009000000}"/>
    <hyperlink ref="E14" r:id="rId11" xr:uid="{00000000-0004-0000-1100-00000A000000}"/>
    <hyperlink ref="E15" r:id="rId12" xr:uid="{00000000-0004-0000-1100-00000B000000}"/>
    <hyperlink ref="E16" r:id="rId13" xr:uid="{00000000-0004-0000-1100-00000C000000}"/>
    <hyperlink ref="E17" r:id="rId14" xr:uid="{00000000-0004-0000-1100-00000D000000}"/>
    <hyperlink ref="E18" r:id="rId15" xr:uid="{00000000-0004-0000-1100-00000E000000}"/>
    <hyperlink ref="E19" r:id="rId16" xr:uid="{00000000-0004-0000-1100-00000F000000}"/>
    <hyperlink ref="E20" r:id="rId17" xr:uid="{00000000-0004-0000-1100-000010000000}"/>
    <hyperlink ref="E21" r:id="rId18" xr:uid="{00000000-0004-0000-1100-000011000000}"/>
    <hyperlink ref="E22" r:id="rId19" xr:uid="{00000000-0004-0000-1100-000012000000}"/>
    <hyperlink ref="E24" r:id="rId20" xr:uid="{00000000-0004-0000-1100-000013000000}"/>
    <hyperlink ref="C25" r:id="rId21" xr:uid="{00000000-0004-0000-1100-000014000000}"/>
    <hyperlink ref="E25" r:id="rId22" xr:uid="{00000000-0004-0000-1100-00001500000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O1003"/>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c r="L1" s="3"/>
      <c r="M1" s="3"/>
      <c r="N1" s="3"/>
      <c r="O1" s="3"/>
    </row>
    <row r="2" spans="1:15" ht="15.75" customHeight="1" x14ac:dyDescent="0.15">
      <c r="A2" s="49" t="s">
        <v>0</v>
      </c>
      <c r="B2" s="49" t="s">
        <v>1</v>
      </c>
      <c r="C2" s="31" t="s">
        <v>595</v>
      </c>
      <c r="D2" s="4"/>
      <c r="E2" s="19"/>
      <c r="F2" s="1"/>
      <c r="G2" s="4"/>
      <c r="H2" s="4"/>
      <c r="I2" s="4"/>
      <c r="J2" s="4"/>
      <c r="K2" s="20"/>
      <c r="L2" s="3"/>
      <c r="M2" s="3"/>
      <c r="N2" s="3"/>
      <c r="O2" s="3"/>
    </row>
    <row r="3" spans="1:15" ht="15.75" customHeight="1" x14ac:dyDescent="0.15">
      <c r="A3" s="18"/>
      <c r="B3" s="4"/>
      <c r="C3" s="1"/>
      <c r="D3" s="4"/>
      <c r="E3" s="19"/>
      <c r="F3" s="1"/>
      <c r="G3" s="4"/>
      <c r="H3" s="4"/>
      <c r="I3" s="4"/>
      <c r="J3" s="4"/>
      <c r="K3" s="20"/>
      <c r="L3" s="3"/>
      <c r="M3" s="3"/>
      <c r="N3" s="3"/>
      <c r="O3" s="3"/>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595</v>
      </c>
      <c r="D6" s="31" t="s">
        <v>596</v>
      </c>
      <c r="E6" s="34" t="s">
        <v>800</v>
      </c>
      <c r="F6" s="23"/>
      <c r="K6" s="3"/>
      <c r="L6" s="3"/>
      <c r="M6" s="3"/>
      <c r="N6" s="3"/>
      <c r="O6" s="3"/>
    </row>
    <row r="7" spans="1:15" ht="15.75" customHeight="1" x14ac:dyDescent="0.15">
      <c r="A7" s="31" t="s">
        <v>12</v>
      </c>
      <c r="B7" s="31" t="s">
        <v>211</v>
      </c>
      <c r="C7" s="31" t="s">
        <v>271</v>
      </c>
      <c r="D7" s="31" t="s">
        <v>597</v>
      </c>
      <c r="E7" s="34" t="s">
        <v>755</v>
      </c>
      <c r="K7" s="3"/>
      <c r="L7" s="3"/>
      <c r="M7" s="3"/>
      <c r="N7" s="3"/>
      <c r="O7" s="3"/>
    </row>
    <row r="8" spans="1:15" ht="15.75" customHeight="1" x14ac:dyDescent="0.15">
      <c r="A8" s="31" t="s">
        <v>12</v>
      </c>
      <c r="B8" s="31" t="s">
        <v>214</v>
      </c>
      <c r="C8" s="31" t="s">
        <v>327</v>
      </c>
      <c r="D8" s="31" t="s">
        <v>11</v>
      </c>
      <c r="E8" s="34" t="s">
        <v>755</v>
      </c>
      <c r="K8" s="3"/>
      <c r="L8" s="3"/>
      <c r="M8" s="3"/>
      <c r="N8" s="3"/>
      <c r="O8" s="3"/>
    </row>
    <row r="9" spans="1:15" ht="15.75" customHeight="1" x14ac:dyDescent="0.15">
      <c r="A9" s="31" t="s">
        <v>12</v>
      </c>
      <c r="B9" s="31" t="s">
        <v>217</v>
      </c>
      <c r="C9" s="31" t="s">
        <v>64</v>
      </c>
      <c r="D9" s="31" t="s">
        <v>598</v>
      </c>
      <c r="E9" s="34" t="s">
        <v>990</v>
      </c>
      <c r="K9" s="3"/>
      <c r="L9" s="3"/>
      <c r="M9" s="3"/>
      <c r="N9" s="3"/>
      <c r="O9" s="3"/>
    </row>
    <row r="10" spans="1:15" ht="15.75" customHeight="1" x14ac:dyDescent="0.15">
      <c r="A10" s="31" t="s">
        <v>12</v>
      </c>
      <c r="B10" s="31" t="s">
        <v>13</v>
      </c>
      <c r="C10" s="34" t="s">
        <v>599</v>
      </c>
      <c r="D10" s="31" t="s">
        <v>11</v>
      </c>
      <c r="E10" s="34" t="s">
        <v>11</v>
      </c>
      <c r="K10" s="3"/>
      <c r="L10" s="3"/>
      <c r="M10" s="3"/>
      <c r="N10" s="3"/>
      <c r="O10" s="3"/>
    </row>
    <row r="11" spans="1:15" ht="15.75" customHeight="1" x14ac:dyDescent="0.15">
      <c r="A11" s="31" t="s">
        <v>12</v>
      </c>
      <c r="B11" s="31" t="s">
        <v>220</v>
      </c>
      <c r="C11" s="34" t="s">
        <v>600</v>
      </c>
      <c r="D11" s="31" t="s">
        <v>11</v>
      </c>
      <c r="E11" s="31" t="s">
        <v>11</v>
      </c>
      <c r="K11" s="3"/>
      <c r="L11" s="3"/>
      <c r="M11" s="3"/>
      <c r="N11" s="3"/>
      <c r="O11" s="3"/>
    </row>
    <row r="12" spans="1:15" ht="15.75" customHeight="1" x14ac:dyDescent="0.15">
      <c r="A12" s="31" t="s">
        <v>12</v>
      </c>
      <c r="B12" s="31" t="s">
        <v>221</v>
      </c>
      <c r="C12" s="34" t="s">
        <v>601</v>
      </c>
      <c r="D12" s="31" t="s">
        <v>602</v>
      </c>
      <c r="E12" s="34" t="s">
        <v>991</v>
      </c>
      <c r="K12" s="3"/>
      <c r="L12" s="3"/>
      <c r="M12" s="3"/>
      <c r="N12" s="3"/>
      <c r="O12" s="3"/>
    </row>
    <row r="13" spans="1:15" ht="15.75" customHeight="1" x14ac:dyDescent="0.15">
      <c r="A13" s="31" t="s">
        <v>12</v>
      </c>
      <c r="B13" s="31" t="s">
        <v>224</v>
      </c>
      <c r="C13" s="31" t="s">
        <v>595</v>
      </c>
      <c r="D13" s="31" t="s">
        <v>11</v>
      </c>
      <c r="E13" s="34" t="s">
        <v>992</v>
      </c>
      <c r="K13" s="3"/>
      <c r="L13" s="3"/>
      <c r="M13" s="3"/>
      <c r="N13" s="3"/>
      <c r="O13" s="3"/>
    </row>
    <row r="14" spans="1:15" ht="15.75" customHeight="1" x14ac:dyDescent="0.15">
      <c r="A14" s="31" t="s">
        <v>12</v>
      </c>
      <c r="B14" s="31" t="s">
        <v>226</v>
      </c>
      <c r="C14" s="31" t="s">
        <v>601</v>
      </c>
      <c r="D14" s="31" t="s">
        <v>603</v>
      </c>
      <c r="E14" s="34" t="s">
        <v>993</v>
      </c>
      <c r="K14" s="3"/>
      <c r="L14" s="3"/>
      <c r="M14" s="3"/>
      <c r="N14" s="3"/>
      <c r="O14" s="3"/>
    </row>
    <row r="15" spans="1:15" ht="15.75" customHeight="1" x14ac:dyDescent="0.15">
      <c r="A15" s="31" t="s">
        <v>12</v>
      </c>
      <c r="B15" s="31" t="s">
        <v>20</v>
      </c>
      <c r="C15" s="32" t="s">
        <v>604</v>
      </c>
      <c r="D15" s="31" t="s">
        <v>11</v>
      </c>
      <c r="E15" s="34" t="s">
        <v>754</v>
      </c>
      <c r="K15" s="3"/>
      <c r="L15" s="3"/>
      <c r="M15" s="3"/>
      <c r="N15" s="3"/>
      <c r="O15" s="3"/>
    </row>
    <row r="16" spans="1:15" ht="15.75" customHeight="1" x14ac:dyDescent="0.15">
      <c r="A16" s="31" t="s">
        <v>12</v>
      </c>
      <c r="B16" s="31" t="s">
        <v>230</v>
      </c>
      <c r="C16" s="28">
        <f>1973687679/2030038946901</f>
        <v>9.7224128729794855E-4</v>
      </c>
      <c r="D16" s="31" t="s">
        <v>11</v>
      </c>
      <c r="E16" s="34" t="s">
        <v>754</v>
      </c>
      <c r="K16" s="3"/>
      <c r="L16" s="3"/>
      <c r="M16" s="3"/>
      <c r="N16" s="3"/>
      <c r="O16" s="3"/>
    </row>
    <row r="17" spans="1:15" ht="15.75" customHeight="1" x14ac:dyDescent="0.15">
      <c r="A17" s="31" t="s">
        <v>12</v>
      </c>
      <c r="B17" s="31" t="s">
        <v>22</v>
      </c>
      <c r="C17" s="28">
        <f>1973687679/9066045800000</f>
        <v>2.1770104878578929E-4</v>
      </c>
      <c r="D17" s="31" t="s">
        <v>11</v>
      </c>
      <c r="E17" s="34" t="s">
        <v>754</v>
      </c>
      <c r="K17" s="3"/>
      <c r="L17" s="3"/>
      <c r="M17" s="3"/>
      <c r="N17" s="3"/>
      <c r="O17" s="3"/>
    </row>
    <row r="18" spans="1:15" ht="15.75" customHeight="1" x14ac:dyDescent="0.15">
      <c r="A18" s="31" t="s">
        <v>12</v>
      </c>
      <c r="B18" s="31" t="s">
        <v>63</v>
      </c>
      <c r="C18" s="31" t="s">
        <v>64</v>
      </c>
      <c r="D18" s="31" t="s">
        <v>605</v>
      </c>
      <c r="E18" s="34" t="s">
        <v>800</v>
      </c>
      <c r="K18" s="3"/>
      <c r="L18" s="3"/>
      <c r="M18" s="3"/>
      <c r="N18" s="3"/>
      <c r="O18" s="3"/>
    </row>
    <row r="19" spans="1:15" ht="15.75" customHeight="1" x14ac:dyDescent="0.15">
      <c r="A19" s="31" t="s">
        <v>12</v>
      </c>
      <c r="B19" s="31" t="s">
        <v>232</v>
      </c>
      <c r="C19" s="31" t="s">
        <v>16</v>
      </c>
      <c r="D19" s="31" t="s">
        <v>16</v>
      </c>
      <c r="E19" s="34" t="s">
        <v>16</v>
      </c>
      <c r="K19" s="3"/>
      <c r="L19" s="3"/>
      <c r="M19" s="3"/>
      <c r="N19" s="3"/>
      <c r="O19" s="3"/>
    </row>
    <row r="20" spans="1:15" ht="15.75" customHeight="1" x14ac:dyDescent="0.15">
      <c r="A20" s="31" t="s">
        <v>233</v>
      </c>
      <c r="B20" s="31" t="s">
        <v>234</v>
      </c>
      <c r="C20" s="31" t="s">
        <v>606</v>
      </c>
      <c r="D20" s="31" t="s">
        <v>11</v>
      </c>
      <c r="E20" s="34" t="s">
        <v>994</v>
      </c>
      <c r="K20" s="3"/>
      <c r="L20" s="3"/>
      <c r="M20" s="3"/>
      <c r="N20" s="3"/>
      <c r="O20" s="3"/>
    </row>
    <row r="21" spans="1:15" ht="15.75" customHeight="1" x14ac:dyDescent="0.15">
      <c r="A21" s="31" t="s">
        <v>233</v>
      </c>
      <c r="B21" s="31" t="s">
        <v>236</v>
      </c>
      <c r="C21" s="31" t="s">
        <v>304</v>
      </c>
      <c r="D21" s="31" t="s">
        <v>11</v>
      </c>
      <c r="E21" s="34" t="s">
        <v>995</v>
      </c>
      <c r="K21" s="3"/>
      <c r="L21" s="3"/>
      <c r="M21" s="3"/>
      <c r="N21" s="3"/>
      <c r="O21" s="3"/>
    </row>
    <row r="22" spans="1:15" ht="15.75" customHeight="1" x14ac:dyDescent="0.15">
      <c r="A22" s="31" t="s">
        <v>233</v>
      </c>
      <c r="B22" s="31" t="s">
        <v>238</v>
      </c>
      <c r="C22" s="31" t="s">
        <v>64</v>
      </c>
      <c r="D22" s="32" t="s">
        <v>607</v>
      </c>
      <c r="E22" s="34" t="s">
        <v>996</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994</v>
      </c>
      <c r="K24" s="3"/>
      <c r="L24" s="3"/>
      <c r="M24" s="3"/>
      <c r="N24" s="3"/>
      <c r="O24" s="3"/>
    </row>
    <row r="25" spans="1:15" ht="15.75" customHeight="1" x14ac:dyDescent="0.15">
      <c r="A25" s="31" t="s">
        <v>233</v>
      </c>
      <c r="B25" s="31" t="s">
        <v>245</v>
      </c>
      <c r="C25" s="34" t="s">
        <v>809</v>
      </c>
      <c r="D25" s="31" t="s">
        <v>11</v>
      </c>
      <c r="E25" s="34" t="s">
        <v>997</v>
      </c>
      <c r="K25" s="3"/>
      <c r="L25" s="3"/>
      <c r="M25" s="3"/>
      <c r="N25" s="3"/>
      <c r="O25" s="3"/>
    </row>
    <row r="26" spans="1:15" ht="15.75" customHeight="1" x14ac:dyDescent="0.15">
      <c r="A26" s="22"/>
      <c r="B26" s="10"/>
      <c r="C26" s="10"/>
      <c r="D26" s="10"/>
      <c r="E26" s="10"/>
      <c r="K26" s="3"/>
      <c r="L26" s="3"/>
      <c r="M26" s="3"/>
      <c r="N26" s="3"/>
      <c r="O26" s="3"/>
    </row>
    <row r="27" spans="1:15" ht="15.75" customHeight="1" x14ac:dyDescent="0.15">
      <c r="B27" s="10"/>
      <c r="K27" s="3"/>
      <c r="L27" s="3"/>
      <c r="M27" s="3"/>
      <c r="N27" s="3"/>
      <c r="O27" s="3"/>
    </row>
    <row r="28" spans="1:15" ht="15.75" customHeight="1" x14ac:dyDescent="0.15">
      <c r="B28" s="10"/>
      <c r="K28" s="3"/>
      <c r="L28" s="3"/>
      <c r="M28" s="3"/>
      <c r="N28" s="3"/>
      <c r="O28" s="3"/>
    </row>
    <row r="29" spans="1:15" ht="15.75" customHeight="1" x14ac:dyDescent="0.15">
      <c r="B29" s="12"/>
      <c r="K29" s="3"/>
      <c r="L29" s="3"/>
      <c r="M29" s="3"/>
      <c r="N29" s="3"/>
      <c r="O29" s="3"/>
    </row>
    <row r="30" spans="1:15" ht="15.75" customHeight="1" x14ac:dyDescent="0.15">
      <c r="B30" s="10"/>
      <c r="K30" s="3"/>
      <c r="L30" s="3"/>
      <c r="M30" s="3"/>
      <c r="N30" s="3"/>
      <c r="O30" s="3"/>
    </row>
    <row r="31" spans="1:15" ht="15.75" customHeight="1" x14ac:dyDescent="0.15">
      <c r="B31" s="12"/>
      <c r="K31" s="3"/>
      <c r="L31" s="3"/>
      <c r="M31" s="3"/>
      <c r="N31" s="3"/>
      <c r="O31" s="3"/>
    </row>
    <row r="32" spans="1:15" ht="15.75" customHeight="1" x14ac:dyDescent="0.15">
      <c r="K32" s="3"/>
      <c r="L32" s="3"/>
      <c r="M32" s="3"/>
      <c r="N32" s="3"/>
      <c r="O32" s="3"/>
    </row>
    <row r="33" spans="11:15" ht="15.75" customHeight="1" x14ac:dyDescent="0.15">
      <c r="K33" s="3"/>
      <c r="L33" s="3"/>
      <c r="M33" s="3"/>
      <c r="N33" s="3"/>
      <c r="O33" s="3"/>
    </row>
    <row r="34" spans="11:15" ht="15.75" customHeight="1" x14ac:dyDescent="0.15">
      <c r="K34" s="3"/>
      <c r="L34" s="3"/>
      <c r="M34" s="3"/>
      <c r="N34" s="3"/>
      <c r="O34" s="3"/>
    </row>
    <row r="35" spans="11:15" ht="15.75" customHeight="1" x14ac:dyDescent="0.15">
      <c r="K35" s="3"/>
      <c r="L35" s="3"/>
      <c r="M35" s="3"/>
      <c r="N35" s="3"/>
      <c r="O35" s="3"/>
    </row>
    <row r="36" spans="11:15" ht="15.75" customHeight="1" x14ac:dyDescent="0.15">
      <c r="K36" s="3"/>
      <c r="L36" s="3"/>
      <c r="M36" s="3"/>
      <c r="N36" s="3"/>
      <c r="O36" s="3"/>
    </row>
    <row r="37" spans="11:15" ht="15.75" customHeight="1" x14ac:dyDescent="0.15">
      <c r="K37" s="3"/>
      <c r="L37" s="3"/>
      <c r="M37" s="3"/>
      <c r="N37" s="3"/>
      <c r="O37" s="3"/>
    </row>
    <row r="38" spans="11:15" ht="15.75" customHeight="1" x14ac:dyDescent="0.15">
      <c r="K38" s="3"/>
      <c r="L38" s="3"/>
      <c r="M38" s="3"/>
      <c r="N38" s="3"/>
      <c r="O38" s="3"/>
    </row>
    <row r="39" spans="11:15" ht="15.75" customHeight="1" x14ac:dyDescent="0.15">
      <c r="K39" s="3"/>
      <c r="L39" s="3"/>
      <c r="M39" s="3"/>
      <c r="N39" s="3"/>
      <c r="O39" s="3"/>
    </row>
    <row r="40" spans="11:15" ht="15.75" customHeight="1" x14ac:dyDescent="0.15">
      <c r="K40" s="3"/>
      <c r="L40" s="3"/>
      <c r="M40" s="3"/>
      <c r="N40" s="3"/>
      <c r="O40" s="3"/>
    </row>
    <row r="41" spans="11:15" ht="15.75" customHeight="1" x14ac:dyDescent="0.15">
      <c r="K41" s="3"/>
      <c r="L41" s="3"/>
      <c r="M41" s="3"/>
      <c r="N41" s="3"/>
      <c r="O41" s="3"/>
    </row>
    <row r="42" spans="11:15" ht="15.75" customHeight="1" x14ac:dyDescent="0.15">
      <c r="K42" s="3"/>
      <c r="L42" s="3"/>
      <c r="M42" s="3"/>
      <c r="N42" s="3"/>
      <c r="O42" s="3"/>
    </row>
    <row r="43" spans="11:15" ht="15.75" customHeight="1" x14ac:dyDescent="0.15">
      <c r="K43" s="3"/>
      <c r="L43" s="3"/>
      <c r="M43" s="3"/>
      <c r="N43" s="3"/>
      <c r="O43" s="3"/>
    </row>
    <row r="44" spans="11:15" ht="15.75" customHeight="1" x14ac:dyDescent="0.15">
      <c r="K44" s="3"/>
      <c r="L44" s="3"/>
      <c r="M44" s="3"/>
      <c r="N44" s="3"/>
      <c r="O44" s="3"/>
    </row>
    <row r="45" spans="11:15" ht="15.75" customHeight="1" x14ac:dyDescent="0.15">
      <c r="K45" s="3"/>
      <c r="L45" s="3"/>
      <c r="M45" s="3"/>
      <c r="N45" s="3"/>
      <c r="O45" s="3"/>
    </row>
    <row r="46" spans="11:15" ht="15.75" customHeight="1" x14ac:dyDescent="0.15">
      <c r="K46" s="3"/>
      <c r="L46" s="3"/>
      <c r="M46" s="3"/>
      <c r="N46" s="3"/>
      <c r="O46" s="3"/>
    </row>
    <row r="47" spans="11:15" ht="15.75" customHeight="1" x14ac:dyDescent="0.15">
      <c r="K47" s="3"/>
      <c r="L47" s="3"/>
      <c r="M47" s="3"/>
      <c r="N47" s="3"/>
      <c r="O47" s="3"/>
    </row>
    <row r="48" spans="11:15" ht="13" x14ac:dyDescent="0.15">
      <c r="K48" s="3"/>
      <c r="L48" s="3"/>
      <c r="M48" s="3"/>
      <c r="N48" s="3"/>
      <c r="O48" s="3"/>
    </row>
    <row r="49" spans="11:15" ht="13" x14ac:dyDescent="0.15">
      <c r="K49" s="3"/>
      <c r="L49" s="3"/>
      <c r="M49" s="3"/>
      <c r="N49" s="3"/>
      <c r="O49" s="3"/>
    </row>
    <row r="50" spans="11:15" ht="13" x14ac:dyDescent="0.15">
      <c r="K50" s="3"/>
      <c r="L50" s="3"/>
      <c r="M50" s="3"/>
      <c r="N50" s="3"/>
      <c r="O50" s="3"/>
    </row>
    <row r="51" spans="11:15" ht="13" x14ac:dyDescent="0.15">
      <c r="K51" s="3"/>
      <c r="L51" s="3"/>
      <c r="M51" s="3"/>
      <c r="N51" s="3"/>
      <c r="O51" s="3"/>
    </row>
    <row r="52" spans="11:15" ht="13" x14ac:dyDescent="0.15">
      <c r="K52" s="3"/>
      <c r="L52" s="3"/>
      <c r="M52" s="3"/>
      <c r="N52" s="3"/>
      <c r="O52" s="3"/>
    </row>
    <row r="53" spans="11:15" ht="13" x14ac:dyDescent="0.15">
      <c r="K53" s="3"/>
      <c r="L53" s="3"/>
      <c r="M53" s="3"/>
      <c r="N53" s="3"/>
      <c r="O53" s="3"/>
    </row>
    <row r="54" spans="11:15" ht="13" x14ac:dyDescent="0.15">
      <c r="K54" s="3"/>
      <c r="L54" s="3"/>
      <c r="M54" s="3"/>
      <c r="N54" s="3"/>
      <c r="O54" s="3"/>
    </row>
    <row r="55" spans="11:15" ht="13" x14ac:dyDescent="0.15">
      <c r="K55" s="3"/>
      <c r="L55" s="3"/>
      <c r="M55" s="3"/>
      <c r="N55" s="3"/>
      <c r="O55" s="3"/>
    </row>
    <row r="56" spans="11:15" ht="13" x14ac:dyDescent="0.15">
      <c r="K56" s="3"/>
      <c r="L56" s="3"/>
      <c r="M56" s="3"/>
      <c r="N56" s="3"/>
      <c r="O56" s="3"/>
    </row>
    <row r="57" spans="11:15" ht="13" x14ac:dyDescent="0.15">
      <c r="K57" s="3"/>
      <c r="L57" s="3"/>
      <c r="M57" s="3"/>
      <c r="N57" s="3"/>
      <c r="O57" s="3"/>
    </row>
    <row r="58" spans="11:15" ht="13" x14ac:dyDescent="0.15">
      <c r="K58" s="3"/>
      <c r="L58" s="3"/>
      <c r="M58" s="3"/>
      <c r="N58" s="3"/>
      <c r="O58" s="3"/>
    </row>
    <row r="59" spans="11:15" ht="13" x14ac:dyDescent="0.15">
      <c r="K59" s="3"/>
      <c r="L59" s="3"/>
      <c r="M59" s="3"/>
      <c r="N59" s="3"/>
      <c r="O59" s="3"/>
    </row>
    <row r="60" spans="11:15" ht="13" x14ac:dyDescent="0.15">
      <c r="K60" s="3"/>
      <c r="L60" s="3"/>
      <c r="M60" s="3"/>
      <c r="N60" s="3"/>
      <c r="O60" s="3"/>
    </row>
    <row r="61" spans="11:15" ht="13" x14ac:dyDescent="0.15">
      <c r="K61" s="3"/>
      <c r="L61" s="3"/>
      <c r="M61" s="3"/>
      <c r="N61" s="3"/>
      <c r="O61" s="3"/>
    </row>
    <row r="62" spans="11:15" ht="13" x14ac:dyDescent="0.15">
      <c r="K62" s="3"/>
      <c r="L62" s="3"/>
      <c r="M62" s="3"/>
      <c r="N62" s="3"/>
      <c r="O62" s="3"/>
    </row>
    <row r="63" spans="11:15" ht="13" x14ac:dyDescent="0.15">
      <c r="K63" s="3"/>
      <c r="L63" s="3"/>
      <c r="M63" s="3"/>
      <c r="N63" s="3"/>
      <c r="O63" s="3"/>
    </row>
    <row r="64" spans="11:15" ht="13" x14ac:dyDescent="0.15">
      <c r="K64" s="3"/>
      <c r="L64" s="3"/>
      <c r="M64" s="3"/>
      <c r="N64" s="3"/>
      <c r="O64" s="3"/>
    </row>
    <row r="65" spans="11:15" ht="13" x14ac:dyDescent="0.15">
      <c r="K65" s="3"/>
      <c r="L65" s="3"/>
      <c r="M65" s="3"/>
      <c r="N65" s="3"/>
      <c r="O65" s="3"/>
    </row>
    <row r="66" spans="11:15" ht="13" x14ac:dyDescent="0.15">
      <c r="K66" s="3"/>
      <c r="L66" s="3"/>
      <c r="M66" s="3"/>
      <c r="N66" s="3"/>
      <c r="O66" s="3"/>
    </row>
    <row r="67" spans="11:15" ht="13" x14ac:dyDescent="0.15">
      <c r="K67" s="3"/>
      <c r="L67" s="3"/>
      <c r="M67" s="3"/>
      <c r="N67" s="3"/>
      <c r="O67" s="3"/>
    </row>
    <row r="68" spans="11:15" ht="13" x14ac:dyDescent="0.15">
      <c r="K68" s="3"/>
      <c r="L68" s="3"/>
      <c r="M68" s="3"/>
      <c r="N68" s="3"/>
      <c r="O68" s="3"/>
    </row>
    <row r="69" spans="11:15" ht="13" x14ac:dyDescent="0.15">
      <c r="K69" s="3"/>
      <c r="L69" s="3"/>
      <c r="M69" s="3"/>
      <c r="N69" s="3"/>
      <c r="O69" s="3"/>
    </row>
    <row r="70" spans="11:15" ht="13" x14ac:dyDescent="0.15">
      <c r="K70" s="3"/>
      <c r="L70" s="3"/>
      <c r="M70" s="3"/>
      <c r="N70" s="3"/>
      <c r="O70" s="3"/>
    </row>
    <row r="71" spans="11:15" ht="13" x14ac:dyDescent="0.15">
      <c r="K71" s="3"/>
      <c r="L71" s="3"/>
      <c r="M71" s="3"/>
      <c r="N71" s="3"/>
      <c r="O71" s="3"/>
    </row>
    <row r="72" spans="11:15" ht="13" x14ac:dyDescent="0.15">
      <c r="K72" s="3"/>
      <c r="L72" s="3"/>
      <c r="M72" s="3"/>
      <c r="N72" s="3"/>
      <c r="O72" s="3"/>
    </row>
    <row r="73" spans="11:15" ht="13" x14ac:dyDescent="0.15">
      <c r="K73" s="3"/>
      <c r="L73" s="3"/>
      <c r="M73" s="3"/>
      <c r="N73" s="3"/>
      <c r="O73" s="3"/>
    </row>
    <row r="74" spans="11:15" ht="13" x14ac:dyDescent="0.15">
      <c r="K74" s="3"/>
      <c r="L74" s="3"/>
      <c r="M74" s="3"/>
      <c r="N74" s="3"/>
      <c r="O74" s="3"/>
    </row>
    <row r="75" spans="11:15" ht="13" x14ac:dyDescent="0.15">
      <c r="K75" s="3"/>
      <c r="L75" s="3"/>
      <c r="M75" s="3"/>
      <c r="N75" s="3"/>
      <c r="O75" s="3"/>
    </row>
    <row r="76" spans="11:15" ht="13" x14ac:dyDescent="0.15">
      <c r="K76" s="3"/>
      <c r="L76" s="3"/>
      <c r="M76" s="3"/>
      <c r="N76" s="3"/>
      <c r="O76" s="3"/>
    </row>
    <row r="77" spans="11:15" ht="13" x14ac:dyDescent="0.15">
      <c r="K77" s="3"/>
      <c r="L77" s="3"/>
      <c r="M77" s="3"/>
      <c r="N77" s="3"/>
      <c r="O77" s="3"/>
    </row>
    <row r="78" spans="11:15" ht="13" x14ac:dyDescent="0.15">
      <c r="K78" s="3"/>
      <c r="L78" s="3"/>
      <c r="M78" s="3"/>
      <c r="N78" s="3"/>
      <c r="O78" s="3"/>
    </row>
    <row r="79" spans="11:15" ht="13" x14ac:dyDescent="0.15">
      <c r="K79" s="3"/>
      <c r="L79" s="3"/>
      <c r="M79" s="3"/>
      <c r="N79" s="3"/>
      <c r="O79" s="3"/>
    </row>
    <row r="80" spans="11:15" ht="13" x14ac:dyDescent="0.15">
      <c r="K80" s="3"/>
      <c r="L80" s="3"/>
      <c r="M80" s="3"/>
      <c r="N80" s="3"/>
      <c r="O80" s="3"/>
    </row>
    <row r="81" spans="11:15" ht="13" x14ac:dyDescent="0.15">
      <c r="K81" s="3"/>
      <c r="L81" s="3"/>
      <c r="M81" s="3"/>
      <c r="N81" s="3"/>
      <c r="O81" s="3"/>
    </row>
    <row r="82" spans="11:15" ht="13" x14ac:dyDescent="0.15">
      <c r="K82" s="3"/>
      <c r="L82" s="3"/>
      <c r="M82" s="3"/>
      <c r="N82" s="3"/>
      <c r="O82" s="3"/>
    </row>
    <row r="83" spans="11:15" ht="13" x14ac:dyDescent="0.15">
      <c r="K83" s="3"/>
      <c r="L83" s="3"/>
      <c r="M83" s="3"/>
      <c r="N83" s="3"/>
      <c r="O83" s="3"/>
    </row>
    <row r="84" spans="11:15" ht="13" x14ac:dyDescent="0.15">
      <c r="K84" s="3"/>
      <c r="L84" s="3"/>
      <c r="M84" s="3"/>
      <c r="N84" s="3"/>
      <c r="O84" s="3"/>
    </row>
    <row r="85" spans="11:15" ht="13" x14ac:dyDescent="0.15">
      <c r="K85" s="3"/>
      <c r="L85" s="3"/>
      <c r="M85" s="3"/>
      <c r="N85" s="3"/>
      <c r="O85" s="3"/>
    </row>
    <row r="86" spans="11:15" ht="13" x14ac:dyDescent="0.15">
      <c r="K86" s="3"/>
      <c r="L86" s="3"/>
      <c r="M86" s="3"/>
      <c r="N86" s="3"/>
      <c r="O86" s="3"/>
    </row>
    <row r="87" spans="11:15" ht="13" x14ac:dyDescent="0.15">
      <c r="K87" s="3"/>
      <c r="L87" s="3"/>
      <c r="M87" s="3"/>
      <c r="N87" s="3"/>
      <c r="O87" s="3"/>
    </row>
    <row r="88" spans="11:15" ht="13" x14ac:dyDescent="0.15">
      <c r="K88" s="3"/>
      <c r="L88" s="3"/>
      <c r="M88" s="3"/>
      <c r="N88" s="3"/>
      <c r="O88" s="3"/>
    </row>
    <row r="89" spans="11:15" ht="13" x14ac:dyDescent="0.15">
      <c r="K89" s="3"/>
      <c r="L89" s="3"/>
      <c r="M89" s="3"/>
      <c r="N89" s="3"/>
      <c r="O89" s="3"/>
    </row>
    <row r="90" spans="11:15" ht="13" x14ac:dyDescent="0.15">
      <c r="K90" s="3"/>
      <c r="L90" s="3"/>
      <c r="M90" s="3"/>
      <c r="N90" s="3"/>
      <c r="O90" s="3"/>
    </row>
    <row r="91" spans="11:15" ht="13" x14ac:dyDescent="0.15">
      <c r="K91" s="3"/>
      <c r="L91" s="3"/>
      <c r="M91" s="3"/>
      <c r="N91" s="3"/>
      <c r="O91" s="3"/>
    </row>
    <row r="92" spans="11:15" ht="13" x14ac:dyDescent="0.15">
      <c r="K92" s="3"/>
      <c r="L92" s="3"/>
      <c r="M92" s="3"/>
      <c r="N92" s="3"/>
      <c r="O92" s="3"/>
    </row>
    <row r="93" spans="11:15" ht="13" x14ac:dyDescent="0.15">
      <c r="K93" s="3"/>
      <c r="L93" s="3"/>
      <c r="M93" s="3"/>
      <c r="N93" s="3"/>
      <c r="O93" s="3"/>
    </row>
    <row r="94" spans="11:15" ht="13" x14ac:dyDescent="0.15">
      <c r="K94" s="3"/>
      <c r="L94" s="3"/>
      <c r="M94" s="3"/>
      <c r="N94" s="3"/>
      <c r="O94" s="3"/>
    </row>
    <row r="95" spans="11:15" ht="13" x14ac:dyDescent="0.15">
      <c r="K95" s="3"/>
      <c r="L95" s="3"/>
      <c r="M95" s="3"/>
      <c r="N95" s="3"/>
      <c r="O95" s="3"/>
    </row>
    <row r="96" spans="11:15" ht="13" x14ac:dyDescent="0.15">
      <c r="K96" s="3"/>
      <c r="L96" s="3"/>
      <c r="M96" s="3"/>
      <c r="N96" s="3"/>
      <c r="O96" s="3"/>
    </row>
    <row r="97" spans="11:15" ht="13" x14ac:dyDescent="0.15">
      <c r="K97" s="3"/>
      <c r="L97" s="3"/>
      <c r="M97" s="3"/>
      <c r="N97" s="3"/>
      <c r="O97" s="3"/>
    </row>
    <row r="98" spans="11:15" ht="13" x14ac:dyDescent="0.15">
      <c r="K98" s="3"/>
      <c r="L98" s="3"/>
      <c r="M98" s="3"/>
      <c r="N98" s="3"/>
      <c r="O98" s="3"/>
    </row>
    <row r="99" spans="11:15" ht="13" x14ac:dyDescent="0.15">
      <c r="K99" s="3"/>
      <c r="L99" s="3"/>
      <c r="M99" s="3"/>
      <c r="N99" s="3"/>
      <c r="O99" s="3"/>
    </row>
    <row r="100" spans="11:15" ht="13" x14ac:dyDescent="0.15">
      <c r="K100" s="3"/>
      <c r="L100" s="3"/>
      <c r="M100" s="3"/>
      <c r="N100" s="3"/>
      <c r="O100" s="3"/>
    </row>
    <row r="101" spans="11:15" ht="13" x14ac:dyDescent="0.15">
      <c r="K101" s="3"/>
      <c r="L101" s="3"/>
      <c r="M101" s="3"/>
      <c r="N101" s="3"/>
      <c r="O101" s="3"/>
    </row>
    <row r="102" spans="11:15" ht="13" x14ac:dyDescent="0.15">
      <c r="K102" s="3"/>
      <c r="L102" s="3"/>
      <c r="M102" s="3"/>
      <c r="N102" s="3"/>
      <c r="O102" s="3"/>
    </row>
    <row r="103" spans="11:15" ht="13" x14ac:dyDescent="0.15">
      <c r="K103" s="3"/>
      <c r="L103" s="3"/>
      <c r="M103" s="3"/>
      <c r="N103" s="3"/>
      <c r="O103" s="3"/>
    </row>
    <row r="104" spans="11:15" ht="13" x14ac:dyDescent="0.15">
      <c r="K104" s="3"/>
      <c r="L104" s="3"/>
      <c r="M104" s="3"/>
      <c r="N104" s="3"/>
      <c r="O104" s="3"/>
    </row>
    <row r="105" spans="11:15" ht="13" x14ac:dyDescent="0.15">
      <c r="K105" s="3"/>
      <c r="L105" s="3"/>
      <c r="M105" s="3"/>
      <c r="N105" s="3"/>
      <c r="O105" s="3"/>
    </row>
    <row r="106" spans="11:15" ht="13" x14ac:dyDescent="0.15">
      <c r="K106" s="3"/>
      <c r="L106" s="3"/>
      <c r="M106" s="3"/>
      <c r="N106" s="3"/>
      <c r="O106" s="3"/>
    </row>
    <row r="107" spans="11:15" ht="13" x14ac:dyDescent="0.15">
      <c r="K107" s="3"/>
      <c r="L107" s="3"/>
      <c r="M107" s="3"/>
      <c r="N107" s="3"/>
      <c r="O107" s="3"/>
    </row>
    <row r="108" spans="11:15" ht="13" x14ac:dyDescent="0.15">
      <c r="K108" s="3"/>
      <c r="L108" s="3"/>
      <c r="M108" s="3"/>
      <c r="N108" s="3"/>
      <c r="O108" s="3"/>
    </row>
    <row r="109" spans="11:15" ht="13" x14ac:dyDescent="0.15">
      <c r="K109" s="3"/>
      <c r="L109" s="3"/>
      <c r="M109" s="3"/>
      <c r="N109" s="3"/>
      <c r="O109" s="3"/>
    </row>
    <row r="110" spans="11:15" ht="13" x14ac:dyDescent="0.15">
      <c r="K110" s="3"/>
      <c r="L110" s="3"/>
      <c r="M110" s="3"/>
      <c r="N110" s="3"/>
      <c r="O110" s="3"/>
    </row>
    <row r="111" spans="11:15" ht="13" x14ac:dyDescent="0.15">
      <c r="K111" s="3"/>
      <c r="L111" s="3"/>
      <c r="M111" s="3"/>
      <c r="N111" s="3"/>
      <c r="O111" s="3"/>
    </row>
    <row r="112" spans="11:15" ht="13" x14ac:dyDescent="0.15">
      <c r="K112" s="3"/>
      <c r="L112" s="3"/>
      <c r="M112" s="3"/>
      <c r="N112" s="3"/>
      <c r="O112" s="3"/>
    </row>
    <row r="113" spans="11:15" ht="13" x14ac:dyDescent="0.15">
      <c r="K113" s="3"/>
      <c r="L113" s="3"/>
      <c r="M113" s="3"/>
      <c r="N113" s="3"/>
      <c r="O113" s="3"/>
    </row>
    <row r="114" spans="11:15" ht="13" x14ac:dyDescent="0.15">
      <c r="K114" s="3"/>
      <c r="L114" s="3"/>
      <c r="M114" s="3"/>
      <c r="N114" s="3"/>
      <c r="O114" s="3"/>
    </row>
    <row r="115" spans="11:15" ht="13" x14ac:dyDescent="0.15">
      <c r="K115" s="3"/>
      <c r="L115" s="3"/>
      <c r="M115" s="3"/>
      <c r="N115" s="3"/>
      <c r="O115" s="3"/>
    </row>
    <row r="116" spans="11:15" ht="13" x14ac:dyDescent="0.15">
      <c r="K116" s="3"/>
      <c r="L116" s="3"/>
      <c r="M116" s="3"/>
      <c r="N116" s="3"/>
      <c r="O116" s="3"/>
    </row>
    <row r="117" spans="11:15" ht="13" x14ac:dyDescent="0.15">
      <c r="K117" s="3"/>
      <c r="L117" s="3"/>
      <c r="M117" s="3"/>
      <c r="N117" s="3"/>
      <c r="O117" s="3"/>
    </row>
    <row r="118" spans="11:15" ht="13" x14ac:dyDescent="0.15">
      <c r="K118" s="3"/>
      <c r="L118" s="3"/>
      <c r="M118" s="3"/>
      <c r="N118" s="3"/>
      <c r="O118" s="3"/>
    </row>
    <row r="119" spans="11:15" ht="13" x14ac:dyDescent="0.15">
      <c r="K119" s="3"/>
      <c r="L119" s="3"/>
      <c r="M119" s="3"/>
      <c r="N119" s="3"/>
      <c r="O119" s="3"/>
    </row>
    <row r="120" spans="11:15" ht="13" x14ac:dyDescent="0.15">
      <c r="K120" s="3"/>
      <c r="L120" s="3"/>
      <c r="M120" s="3"/>
      <c r="N120" s="3"/>
      <c r="O120" s="3"/>
    </row>
    <row r="121" spans="11:15" ht="13" x14ac:dyDescent="0.15">
      <c r="K121" s="3"/>
      <c r="L121" s="3"/>
      <c r="M121" s="3"/>
      <c r="N121" s="3"/>
      <c r="O121" s="3"/>
    </row>
    <row r="122" spans="11:15" ht="13" x14ac:dyDescent="0.15">
      <c r="K122" s="3"/>
      <c r="L122" s="3"/>
      <c r="M122" s="3"/>
      <c r="N122" s="3"/>
      <c r="O122" s="3"/>
    </row>
    <row r="123" spans="11:15" ht="13" x14ac:dyDescent="0.15">
      <c r="K123" s="3"/>
      <c r="L123" s="3"/>
      <c r="M123" s="3"/>
      <c r="N123" s="3"/>
      <c r="O123" s="3"/>
    </row>
    <row r="124" spans="11:15" ht="13" x14ac:dyDescent="0.15">
      <c r="K124" s="3"/>
      <c r="L124" s="3"/>
      <c r="M124" s="3"/>
      <c r="N124" s="3"/>
      <c r="O124" s="3"/>
    </row>
    <row r="125" spans="11:15" ht="13" x14ac:dyDescent="0.15">
      <c r="K125" s="3"/>
      <c r="L125" s="3"/>
      <c r="M125" s="3"/>
      <c r="N125" s="3"/>
      <c r="O125" s="3"/>
    </row>
    <row r="126" spans="11:15" ht="13" x14ac:dyDescent="0.15">
      <c r="K126" s="3"/>
      <c r="L126" s="3"/>
      <c r="M126" s="3"/>
      <c r="N126" s="3"/>
      <c r="O126" s="3"/>
    </row>
    <row r="127" spans="11:15" ht="13" x14ac:dyDescent="0.15">
      <c r="K127" s="3"/>
      <c r="L127" s="3"/>
      <c r="M127" s="3"/>
      <c r="N127" s="3"/>
      <c r="O127" s="3"/>
    </row>
    <row r="128" spans="11:15" ht="13" x14ac:dyDescent="0.15">
      <c r="K128" s="3"/>
      <c r="L128" s="3"/>
      <c r="M128" s="3"/>
      <c r="N128" s="3"/>
      <c r="O128" s="3"/>
    </row>
    <row r="129" spans="11:15" ht="13" x14ac:dyDescent="0.15">
      <c r="K129" s="3"/>
      <c r="L129" s="3"/>
      <c r="M129" s="3"/>
      <c r="N129" s="3"/>
      <c r="O129" s="3"/>
    </row>
    <row r="130" spans="11:15" ht="13" x14ac:dyDescent="0.15">
      <c r="K130" s="3"/>
      <c r="L130" s="3"/>
      <c r="M130" s="3"/>
      <c r="N130" s="3"/>
      <c r="O130" s="3"/>
    </row>
    <row r="131" spans="11:15" ht="13" x14ac:dyDescent="0.15">
      <c r="K131" s="3"/>
      <c r="L131" s="3"/>
      <c r="M131" s="3"/>
      <c r="N131" s="3"/>
      <c r="O131" s="3"/>
    </row>
    <row r="132" spans="11:15" ht="13" x14ac:dyDescent="0.15">
      <c r="K132" s="3"/>
      <c r="L132" s="3"/>
      <c r="M132" s="3"/>
      <c r="N132" s="3"/>
      <c r="O132" s="3"/>
    </row>
    <row r="133" spans="11:15" ht="13" x14ac:dyDescent="0.15">
      <c r="K133" s="3"/>
      <c r="L133" s="3"/>
      <c r="M133" s="3"/>
      <c r="N133" s="3"/>
      <c r="O133" s="3"/>
    </row>
    <row r="134" spans="11:15" ht="13" x14ac:dyDescent="0.15">
      <c r="K134" s="3"/>
      <c r="L134" s="3"/>
      <c r="M134" s="3"/>
      <c r="N134" s="3"/>
      <c r="O134" s="3"/>
    </row>
    <row r="135" spans="11:15" ht="13" x14ac:dyDescent="0.15">
      <c r="K135" s="3"/>
      <c r="L135" s="3"/>
      <c r="M135" s="3"/>
      <c r="N135" s="3"/>
      <c r="O135" s="3"/>
    </row>
    <row r="136" spans="11:15" ht="13" x14ac:dyDescent="0.15">
      <c r="K136" s="3"/>
      <c r="L136" s="3"/>
      <c r="M136" s="3"/>
      <c r="N136" s="3"/>
      <c r="O136" s="3"/>
    </row>
    <row r="137" spans="11:15" ht="13" x14ac:dyDescent="0.15">
      <c r="K137" s="3"/>
      <c r="L137" s="3"/>
      <c r="M137" s="3"/>
      <c r="N137" s="3"/>
      <c r="O137" s="3"/>
    </row>
    <row r="138" spans="11:15" ht="13" x14ac:dyDescent="0.15">
      <c r="K138" s="3"/>
      <c r="L138" s="3"/>
      <c r="M138" s="3"/>
      <c r="N138" s="3"/>
      <c r="O138" s="3"/>
    </row>
    <row r="139" spans="11:15" ht="13" x14ac:dyDescent="0.15">
      <c r="K139" s="3"/>
      <c r="L139" s="3"/>
      <c r="M139" s="3"/>
      <c r="N139" s="3"/>
      <c r="O139" s="3"/>
    </row>
    <row r="140" spans="11:15" ht="13" x14ac:dyDescent="0.15">
      <c r="K140" s="3"/>
      <c r="L140" s="3"/>
      <c r="M140" s="3"/>
      <c r="N140" s="3"/>
      <c r="O140" s="3"/>
    </row>
    <row r="141" spans="11:15" ht="13" x14ac:dyDescent="0.15">
      <c r="K141" s="3"/>
      <c r="L141" s="3"/>
      <c r="M141" s="3"/>
      <c r="N141" s="3"/>
      <c r="O141" s="3"/>
    </row>
    <row r="142" spans="11:15" ht="13" x14ac:dyDescent="0.15">
      <c r="K142" s="3"/>
      <c r="L142" s="3"/>
      <c r="M142" s="3"/>
      <c r="N142" s="3"/>
      <c r="O142" s="3"/>
    </row>
    <row r="143" spans="11:15" ht="13" x14ac:dyDescent="0.15">
      <c r="K143" s="3"/>
      <c r="L143" s="3"/>
      <c r="M143" s="3"/>
      <c r="N143" s="3"/>
      <c r="O143" s="3"/>
    </row>
    <row r="144" spans="11:15" ht="13" x14ac:dyDescent="0.15">
      <c r="K144" s="3"/>
      <c r="L144" s="3"/>
      <c r="M144" s="3"/>
      <c r="N144" s="3"/>
      <c r="O144" s="3"/>
    </row>
    <row r="145" spans="11:15" ht="13" x14ac:dyDescent="0.15">
      <c r="K145" s="3"/>
      <c r="L145" s="3"/>
      <c r="M145" s="3"/>
      <c r="N145" s="3"/>
      <c r="O145" s="3"/>
    </row>
    <row r="146" spans="11:15" ht="13" x14ac:dyDescent="0.15">
      <c r="K146" s="3"/>
      <c r="L146" s="3"/>
      <c r="M146" s="3"/>
      <c r="N146" s="3"/>
      <c r="O146" s="3"/>
    </row>
    <row r="147" spans="11:15" ht="13" x14ac:dyDescent="0.15">
      <c r="K147" s="3"/>
      <c r="L147" s="3"/>
      <c r="M147" s="3"/>
      <c r="N147" s="3"/>
      <c r="O147" s="3"/>
    </row>
    <row r="148" spans="11:15" ht="13" x14ac:dyDescent="0.15">
      <c r="K148" s="3"/>
      <c r="L148" s="3"/>
      <c r="M148" s="3"/>
      <c r="N148" s="3"/>
      <c r="O148" s="3"/>
    </row>
    <row r="149" spans="11:15" ht="13" x14ac:dyDescent="0.15">
      <c r="K149" s="3"/>
      <c r="L149" s="3"/>
      <c r="M149" s="3"/>
      <c r="N149" s="3"/>
      <c r="O149" s="3"/>
    </row>
    <row r="150" spans="11:15" ht="13" x14ac:dyDescent="0.15">
      <c r="K150" s="3"/>
      <c r="L150" s="3"/>
      <c r="M150" s="3"/>
      <c r="N150" s="3"/>
      <c r="O150" s="3"/>
    </row>
    <row r="151" spans="11:15" ht="13" x14ac:dyDescent="0.15">
      <c r="K151" s="3"/>
      <c r="L151" s="3"/>
      <c r="M151" s="3"/>
      <c r="N151" s="3"/>
      <c r="O151" s="3"/>
    </row>
    <row r="152" spans="11:15" ht="13" x14ac:dyDescent="0.15">
      <c r="K152" s="3"/>
      <c r="L152" s="3"/>
      <c r="M152" s="3"/>
      <c r="N152" s="3"/>
      <c r="O152" s="3"/>
    </row>
    <row r="153" spans="11:15" ht="13" x14ac:dyDescent="0.15">
      <c r="K153" s="3"/>
      <c r="L153" s="3"/>
      <c r="M153" s="3"/>
      <c r="N153" s="3"/>
      <c r="O153" s="3"/>
    </row>
    <row r="154" spans="11:15" ht="13" x14ac:dyDescent="0.15">
      <c r="K154" s="3"/>
      <c r="L154" s="3"/>
      <c r="M154" s="3"/>
      <c r="N154" s="3"/>
      <c r="O154" s="3"/>
    </row>
    <row r="155" spans="11:15" ht="13" x14ac:dyDescent="0.15">
      <c r="K155" s="3"/>
      <c r="L155" s="3"/>
      <c r="M155" s="3"/>
      <c r="N155" s="3"/>
      <c r="O155" s="3"/>
    </row>
    <row r="156" spans="11:15" ht="13" x14ac:dyDescent="0.15">
      <c r="K156" s="3"/>
      <c r="L156" s="3"/>
      <c r="M156" s="3"/>
      <c r="N156" s="3"/>
      <c r="O156" s="3"/>
    </row>
    <row r="157" spans="11:15" ht="13" x14ac:dyDescent="0.15">
      <c r="K157" s="3"/>
      <c r="L157" s="3"/>
      <c r="M157" s="3"/>
      <c r="N157" s="3"/>
      <c r="O157" s="3"/>
    </row>
    <row r="158" spans="11:15" ht="13" x14ac:dyDescent="0.15">
      <c r="K158" s="3"/>
      <c r="L158" s="3"/>
      <c r="M158" s="3"/>
      <c r="N158" s="3"/>
      <c r="O158" s="3"/>
    </row>
    <row r="159" spans="11:15" ht="13" x14ac:dyDescent="0.15">
      <c r="K159" s="3"/>
      <c r="L159" s="3"/>
      <c r="M159" s="3"/>
      <c r="N159" s="3"/>
      <c r="O159" s="3"/>
    </row>
    <row r="160" spans="11:15" ht="13" x14ac:dyDescent="0.15">
      <c r="K160" s="3"/>
      <c r="L160" s="3"/>
      <c r="M160" s="3"/>
      <c r="N160" s="3"/>
      <c r="O160" s="3"/>
    </row>
    <row r="161" spans="11:15" ht="13" x14ac:dyDescent="0.15">
      <c r="K161" s="3"/>
      <c r="L161" s="3"/>
      <c r="M161" s="3"/>
      <c r="N161" s="3"/>
      <c r="O161" s="3"/>
    </row>
    <row r="162" spans="11:15" ht="13" x14ac:dyDescent="0.15">
      <c r="K162" s="3"/>
      <c r="L162" s="3"/>
      <c r="M162" s="3"/>
      <c r="N162" s="3"/>
      <c r="O162" s="3"/>
    </row>
    <row r="163" spans="11:15" ht="13" x14ac:dyDescent="0.15">
      <c r="K163" s="3"/>
      <c r="L163" s="3"/>
      <c r="M163" s="3"/>
      <c r="N163" s="3"/>
      <c r="O163" s="3"/>
    </row>
    <row r="164" spans="11:15" ht="13" x14ac:dyDescent="0.15">
      <c r="K164" s="3"/>
      <c r="L164" s="3"/>
      <c r="M164" s="3"/>
      <c r="N164" s="3"/>
      <c r="O164" s="3"/>
    </row>
    <row r="165" spans="11:15" ht="13" x14ac:dyDescent="0.15">
      <c r="K165" s="3"/>
      <c r="L165" s="3"/>
      <c r="M165" s="3"/>
      <c r="N165" s="3"/>
      <c r="O165" s="3"/>
    </row>
    <row r="166" spans="11:15" ht="13" x14ac:dyDescent="0.15">
      <c r="K166" s="3"/>
      <c r="L166" s="3"/>
      <c r="M166" s="3"/>
      <c r="N166" s="3"/>
      <c r="O166" s="3"/>
    </row>
    <row r="167" spans="11:15" ht="13" x14ac:dyDescent="0.15">
      <c r="K167" s="3"/>
      <c r="L167" s="3"/>
      <c r="M167" s="3"/>
      <c r="N167" s="3"/>
      <c r="O167" s="3"/>
    </row>
    <row r="168" spans="11:15" ht="13" x14ac:dyDescent="0.15">
      <c r="K168" s="3"/>
      <c r="L168" s="3"/>
      <c r="M168" s="3"/>
      <c r="N168" s="3"/>
      <c r="O168" s="3"/>
    </row>
    <row r="169" spans="11:15" ht="13" x14ac:dyDescent="0.15">
      <c r="K169" s="3"/>
      <c r="L169" s="3"/>
      <c r="M169" s="3"/>
      <c r="N169" s="3"/>
      <c r="O169" s="3"/>
    </row>
    <row r="170" spans="11:15" ht="13" x14ac:dyDescent="0.15">
      <c r="K170" s="3"/>
      <c r="L170" s="3"/>
      <c r="M170" s="3"/>
      <c r="N170" s="3"/>
      <c r="O170" s="3"/>
    </row>
    <row r="171" spans="11:15" ht="13" x14ac:dyDescent="0.15">
      <c r="K171" s="3"/>
      <c r="L171" s="3"/>
      <c r="M171" s="3"/>
      <c r="N171" s="3"/>
      <c r="O171" s="3"/>
    </row>
    <row r="172" spans="11:15" ht="13" x14ac:dyDescent="0.15">
      <c r="K172" s="3"/>
      <c r="L172" s="3"/>
      <c r="M172" s="3"/>
      <c r="N172" s="3"/>
      <c r="O172" s="3"/>
    </row>
    <row r="173" spans="11:15" ht="13" x14ac:dyDescent="0.15">
      <c r="K173" s="3"/>
      <c r="L173" s="3"/>
      <c r="M173" s="3"/>
      <c r="N173" s="3"/>
      <c r="O173" s="3"/>
    </row>
    <row r="174" spans="11:15" ht="13" x14ac:dyDescent="0.15">
      <c r="K174" s="3"/>
      <c r="L174" s="3"/>
      <c r="M174" s="3"/>
      <c r="N174" s="3"/>
      <c r="O174" s="3"/>
    </row>
    <row r="175" spans="11:15" ht="13" x14ac:dyDescent="0.15">
      <c r="K175" s="3"/>
      <c r="L175" s="3"/>
      <c r="M175" s="3"/>
      <c r="N175" s="3"/>
      <c r="O175" s="3"/>
    </row>
    <row r="176" spans="11:15" ht="13" x14ac:dyDescent="0.15">
      <c r="K176" s="3"/>
      <c r="L176" s="3"/>
      <c r="M176" s="3"/>
      <c r="N176" s="3"/>
      <c r="O176" s="3"/>
    </row>
    <row r="177" spans="11:15" ht="13" x14ac:dyDescent="0.15">
      <c r="K177" s="3"/>
      <c r="L177" s="3"/>
      <c r="M177" s="3"/>
      <c r="N177" s="3"/>
      <c r="O177" s="3"/>
    </row>
    <row r="178" spans="11:15" ht="13" x14ac:dyDescent="0.15">
      <c r="K178" s="3"/>
      <c r="L178" s="3"/>
      <c r="M178" s="3"/>
      <c r="N178" s="3"/>
      <c r="O178" s="3"/>
    </row>
    <row r="179" spans="11:15" ht="13" x14ac:dyDescent="0.15">
      <c r="K179" s="3"/>
      <c r="L179" s="3"/>
      <c r="M179" s="3"/>
      <c r="N179" s="3"/>
      <c r="O179" s="3"/>
    </row>
    <row r="180" spans="11:15" ht="13" x14ac:dyDescent="0.15">
      <c r="K180" s="3"/>
      <c r="L180" s="3"/>
      <c r="M180" s="3"/>
      <c r="N180" s="3"/>
      <c r="O180" s="3"/>
    </row>
    <row r="181" spans="11:15" ht="13" x14ac:dyDescent="0.15">
      <c r="K181" s="3"/>
      <c r="L181" s="3"/>
      <c r="M181" s="3"/>
      <c r="N181" s="3"/>
      <c r="O181" s="3"/>
    </row>
    <row r="182" spans="11:15" ht="13" x14ac:dyDescent="0.15">
      <c r="K182" s="3"/>
      <c r="L182" s="3"/>
      <c r="M182" s="3"/>
      <c r="N182" s="3"/>
      <c r="O182" s="3"/>
    </row>
    <row r="183" spans="11:15" ht="13" x14ac:dyDescent="0.15">
      <c r="K183" s="3"/>
      <c r="L183" s="3"/>
      <c r="M183" s="3"/>
      <c r="N183" s="3"/>
      <c r="O183" s="3"/>
    </row>
    <row r="184" spans="11:15" ht="13" x14ac:dyDescent="0.15">
      <c r="K184" s="3"/>
      <c r="L184" s="3"/>
      <c r="M184" s="3"/>
      <c r="N184" s="3"/>
      <c r="O184" s="3"/>
    </row>
    <row r="185" spans="11:15" ht="13" x14ac:dyDescent="0.15">
      <c r="K185" s="3"/>
      <c r="L185" s="3"/>
      <c r="M185" s="3"/>
      <c r="N185" s="3"/>
      <c r="O185" s="3"/>
    </row>
    <row r="186" spans="11:15" ht="13" x14ac:dyDescent="0.15">
      <c r="K186" s="3"/>
      <c r="L186" s="3"/>
      <c r="M186" s="3"/>
      <c r="N186" s="3"/>
      <c r="O186" s="3"/>
    </row>
    <row r="187" spans="11:15" ht="13" x14ac:dyDescent="0.15">
      <c r="K187" s="3"/>
      <c r="L187" s="3"/>
      <c r="M187" s="3"/>
      <c r="N187" s="3"/>
      <c r="O187" s="3"/>
    </row>
    <row r="188" spans="11:15" ht="13" x14ac:dyDescent="0.15">
      <c r="K188" s="3"/>
      <c r="L188" s="3"/>
      <c r="M188" s="3"/>
      <c r="N188" s="3"/>
      <c r="O188" s="3"/>
    </row>
    <row r="189" spans="11:15" ht="13" x14ac:dyDescent="0.15">
      <c r="K189" s="3"/>
      <c r="L189" s="3"/>
      <c r="M189" s="3"/>
      <c r="N189" s="3"/>
      <c r="O189" s="3"/>
    </row>
    <row r="190" spans="11:15" ht="13" x14ac:dyDescent="0.15">
      <c r="K190" s="3"/>
      <c r="L190" s="3"/>
      <c r="M190" s="3"/>
      <c r="N190" s="3"/>
      <c r="O190" s="3"/>
    </row>
    <row r="191" spans="11:15" ht="13" x14ac:dyDescent="0.15">
      <c r="K191" s="3"/>
      <c r="L191" s="3"/>
      <c r="M191" s="3"/>
      <c r="N191" s="3"/>
      <c r="O191" s="3"/>
    </row>
    <row r="192" spans="11:15" ht="13" x14ac:dyDescent="0.15">
      <c r="K192" s="3"/>
      <c r="L192" s="3"/>
      <c r="M192" s="3"/>
      <c r="N192" s="3"/>
      <c r="O192" s="3"/>
    </row>
    <row r="193" spans="11:15" ht="13" x14ac:dyDescent="0.15">
      <c r="K193" s="3"/>
      <c r="L193" s="3"/>
      <c r="M193" s="3"/>
      <c r="N193" s="3"/>
      <c r="O193" s="3"/>
    </row>
    <row r="194" spans="11:15" ht="13" x14ac:dyDescent="0.15">
      <c r="K194" s="3"/>
      <c r="L194" s="3"/>
      <c r="M194" s="3"/>
      <c r="N194" s="3"/>
      <c r="O194" s="3"/>
    </row>
    <row r="195" spans="11:15" ht="13" x14ac:dyDescent="0.15">
      <c r="K195" s="3"/>
      <c r="L195" s="3"/>
      <c r="M195" s="3"/>
      <c r="N195" s="3"/>
      <c r="O195" s="3"/>
    </row>
    <row r="196" spans="11:15" ht="13" x14ac:dyDescent="0.15">
      <c r="K196" s="3"/>
      <c r="L196" s="3"/>
      <c r="M196" s="3"/>
      <c r="N196" s="3"/>
      <c r="O196" s="3"/>
    </row>
    <row r="197" spans="11:15" ht="13" x14ac:dyDescent="0.15">
      <c r="K197" s="3"/>
      <c r="L197" s="3"/>
      <c r="M197" s="3"/>
      <c r="N197" s="3"/>
      <c r="O197" s="3"/>
    </row>
    <row r="198" spans="11:15" ht="13" x14ac:dyDescent="0.15">
      <c r="K198" s="3"/>
      <c r="L198" s="3"/>
      <c r="M198" s="3"/>
      <c r="N198" s="3"/>
      <c r="O198" s="3"/>
    </row>
    <row r="199" spans="11:15" ht="13" x14ac:dyDescent="0.15">
      <c r="K199" s="3"/>
      <c r="L199" s="3"/>
      <c r="M199" s="3"/>
      <c r="N199" s="3"/>
      <c r="O199" s="3"/>
    </row>
    <row r="200" spans="11:15" ht="13" x14ac:dyDescent="0.15">
      <c r="K200" s="3"/>
      <c r="L200" s="3"/>
      <c r="M200" s="3"/>
      <c r="N200" s="3"/>
      <c r="O200" s="3"/>
    </row>
    <row r="201" spans="11:15" ht="13" x14ac:dyDescent="0.15">
      <c r="K201" s="3"/>
      <c r="L201" s="3"/>
      <c r="M201" s="3"/>
      <c r="N201" s="3"/>
      <c r="O201" s="3"/>
    </row>
    <row r="202" spans="11:15" ht="13" x14ac:dyDescent="0.15">
      <c r="K202" s="3"/>
      <c r="L202" s="3"/>
      <c r="M202" s="3"/>
      <c r="N202" s="3"/>
      <c r="O202" s="3"/>
    </row>
    <row r="203" spans="11:15" ht="13" x14ac:dyDescent="0.15">
      <c r="K203" s="3"/>
      <c r="L203" s="3"/>
      <c r="M203" s="3"/>
      <c r="N203" s="3"/>
      <c r="O203" s="3"/>
    </row>
    <row r="204" spans="11:15" ht="13" x14ac:dyDescent="0.15">
      <c r="K204" s="3"/>
      <c r="L204" s="3"/>
      <c r="M204" s="3"/>
      <c r="N204" s="3"/>
      <c r="O204" s="3"/>
    </row>
    <row r="205" spans="11:15" ht="13" x14ac:dyDescent="0.15">
      <c r="K205" s="3"/>
      <c r="L205" s="3"/>
      <c r="M205" s="3"/>
      <c r="N205" s="3"/>
      <c r="O205" s="3"/>
    </row>
    <row r="206" spans="11:15" ht="13" x14ac:dyDescent="0.15">
      <c r="K206" s="3"/>
      <c r="L206" s="3"/>
      <c r="M206" s="3"/>
      <c r="N206" s="3"/>
      <c r="O206" s="3"/>
    </row>
    <row r="207" spans="11:15" ht="13" x14ac:dyDescent="0.15">
      <c r="K207" s="3"/>
      <c r="L207" s="3"/>
      <c r="M207" s="3"/>
      <c r="N207" s="3"/>
      <c r="O207" s="3"/>
    </row>
    <row r="208" spans="11:15" ht="13" x14ac:dyDescent="0.15">
      <c r="K208" s="3"/>
      <c r="L208" s="3"/>
      <c r="M208" s="3"/>
      <c r="N208" s="3"/>
      <c r="O208" s="3"/>
    </row>
    <row r="209" spans="11:15" ht="13" x14ac:dyDescent="0.15">
      <c r="K209" s="3"/>
      <c r="L209" s="3"/>
      <c r="M209" s="3"/>
      <c r="N209" s="3"/>
      <c r="O209" s="3"/>
    </row>
    <row r="210" spans="11:15" ht="13" x14ac:dyDescent="0.15">
      <c r="K210" s="3"/>
      <c r="L210" s="3"/>
      <c r="M210" s="3"/>
      <c r="N210" s="3"/>
      <c r="O210" s="3"/>
    </row>
    <row r="211" spans="11:15" ht="13" x14ac:dyDescent="0.15">
      <c r="K211" s="3"/>
      <c r="L211" s="3"/>
      <c r="M211" s="3"/>
      <c r="N211" s="3"/>
      <c r="O211" s="3"/>
    </row>
    <row r="212" spans="11:15" ht="13" x14ac:dyDescent="0.15">
      <c r="K212" s="3"/>
      <c r="L212" s="3"/>
      <c r="M212" s="3"/>
      <c r="N212" s="3"/>
      <c r="O212" s="3"/>
    </row>
    <row r="213" spans="11:15" ht="13" x14ac:dyDescent="0.15">
      <c r="K213" s="3"/>
      <c r="L213" s="3"/>
      <c r="M213" s="3"/>
      <c r="N213" s="3"/>
      <c r="O213" s="3"/>
    </row>
    <row r="214" spans="11:15" ht="13" x14ac:dyDescent="0.15">
      <c r="K214" s="3"/>
      <c r="L214" s="3"/>
      <c r="M214" s="3"/>
      <c r="N214" s="3"/>
      <c r="O214" s="3"/>
    </row>
    <row r="215" spans="11:15" ht="13" x14ac:dyDescent="0.15">
      <c r="K215" s="3"/>
      <c r="L215" s="3"/>
      <c r="M215" s="3"/>
      <c r="N215" s="3"/>
      <c r="O215" s="3"/>
    </row>
    <row r="216" spans="11:15" ht="13" x14ac:dyDescent="0.15">
      <c r="K216" s="3"/>
      <c r="L216" s="3"/>
      <c r="M216" s="3"/>
      <c r="N216" s="3"/>
      <c r="O216" s="3"/>
    </row>
    <row r="217" spans="11:15" ht="13" x14ac:dyDescent="0.15">
      <c r="K217" s="3"/>
      <c r="L217" s="3"/>
      <c r="M217" s="3"/>
      <c r="N217" s="3"/>
      <c r="O217" s="3"/>
    </row>
    <row r="218" spans="11:15" ht="13" x14ac:dyDescent="0.15">
      <c r="K218" s="3"/>
      <c r="L218" s="3"/>
      <c r="M218" s="3"/>
      <c r="N218" s="3"/>
      <c r="O218" s="3"/>
    </row>
    <row r="219" spans="11:15" ht="13" x14ac:dyDescent="0.15">
      <c r="K219" s="3"/>
      <c r="L219" s="3"/>
      <c r="M219" s="3"/>
      <c r="N219" s="3"/>
      <c r="O219" s="3"/>
    </row>
    <row r="220" spans="11:15" ht="13" x14ac:dyDescent="0.15">
      <c r="K220" s="3"/>
      <c r="L220" s="3"/>
      <c r="M220" s="3"/>
      <c r="N220" s="3"/>
      <c r="O220" s="3"/>
    </row>
    <row r="221" spans="11:15" ht="13" x14ac:dyDescent="0.15">
      <c r="K221" s="3"/>
      <c r="L221" s="3"/>
      <c r="M221" s="3"/>
      <c r="N221" s="3"/>
      <c r="O221" s="3"/>
    </row>
    <row r="222" spans="11:15" ht="13" x14ac:dyDescent="0.15">
      <c r="K222" s="3"/>
      <c r="L222" s="3"/>
      <c r="M222" s="3"/>
      <c r="N222" s="3"/>
      <c r="O222" s="3"/>
    </row>
    <row r="223" spans="11:15" ht="13" x14ac:dyDescent="0.15">
      <c r="K223" s="3"/>
      <c r="L223" s="3"/>
      <c r="M223" s="3"/>
      <c r="N223" s="3"/>
      <c r="O223" s="3"/>
    </row>
    <row r="224" spans="11:15" ht="13" x14ac:dyDescent="0.15">
      <c r="K224" s="3"/>
      <c r="L224" s="3"/>
      <c r="M224" s="3"/>
      <c r="N224" s="3"/>
      <c r="O224" s="3"/>
    </row>
    <row r="225" spans="11:15" ht="13" x14ac:dyDescent="0.15">
      <c r="K225" s="3"/>
      <c r="L225" s="3"/>
      <c r="M225" s="3"/>
      <c r="N225" s="3"/>
      <c r="O225" s="3"/>
    </row>
    <row r="226" spans="11:15" ht="13" x14ac:dyDescent="0.15">
      <c r="K226" s="3"/>
      <c r="L226" s="3"/>
      <c r="M226" s="3"/>
      <c r="N226" s="3"/>
      <c r="O226" s="3"/>
    </row>
    <row r="227" spans="11:15" ht="13" x14ac:dyDescent="0.15">
      <c r="K227" s="3"/>
      <c r="L227" s="3"/>
      <c r="M227" s="3"/>
      <c r="N227" s="3"/>
      <c r="O227" s="3"/>
    </row>
    <row r="228" spans="11:15" ht="13" x14ac:dyDescent="0.15">
      <c r="K228" s="3"/>
      <c r="L228" s="3"/>
      <c r="M228" s="3"/>
      <c r="N228" s="3"/>
      <c r="O228" s="3"/>
    </row>
    <row r="229" spans="11:15" ht="13" x14ac:dyDescent="0.15">
      <c r="K229" s="3"/>
      <c r="L229" s="3"/>
      <c r="M229" s="3"/>
      <c r="N229" s="3"/>
      <c r="O229" s="3"/>
    </row>
    <row r="230" spans="11:15" ht="13" x14ac:dyDescent="0.15">
      <c r="K230" s="3"/>
      <c r="L230" s="3"/>
      <c r="M230" s="3"/>
      <c r="N230" s="3"/>
      <c r="O230" s="3"/>
    </row>
    <row r="231" spans="11:15" ht="13" x14ac:dyDescent="0.15">
      <c r="K231" s="3"/>
      <c r="L231" s="3"/>
      <c r="M231" s="3"/>
      <c r="N231" s="3"/>
      <c r="O231" s="3"/>
    </row>
    <row r="232" spans="11:15" ht="13" x14ac:dyDescent="0.15">
      <c r="K232" s="3"/>
      <c r="L232" s="3"/>
      <c r="M232" s="3"/>
      <c r="N232" s="3"/>
      <c r="O232" s="3"/>
    </row>
    <row r="233" spans="11:15" ht="13" x14ac:dyDescent="0.15">
      <c r="K233" s="3"/>
      <c r="L233" s="3"/>
      <c r="M233" s="3"/>
      <c r="N233" s="3"/>
      <c r="O233" s="3"/>
    </row>
    <row r="234" spans="11:15" ht="13" x14ac:dyDescent="0.15">
      <c r="K234" s="3"/>
      <c r="L234" s="3"/>
      <c r="M234" s="3"/>
      <c r="N234" s="3"/>
      <c r="O234" s="3"/>
    </row>
    <row r="235" spans="11:15" ht="13" x14ac:dyDescent="0.15">
      <c r="K235" s="3"/>
      <c r="L235" s="3"/>
      <c r="M235" s="3"/>
      <c r="N235" s="3"/>
      <c r="O235" s="3"/>
    </row>
    <row r="236" spans="11:15" ht="13" x14ac:dyDescent="0.15">
      <c r="K236" s="3"/>
      <c r="L236" s="3"/>
      <c r="M236" s="3"/>
      <c r="N236" s="3"/>
      <c r="O236" s="3"/>
    </row>
    <row r="237" spans="11:15" ht="13" x14ac:dyDescent="0.15">
      <c r="K237" s="3"/>
      <c r="L237" s="3"/>
      <c r="M237" s="3"/>
      <c r="N237" s="3"/>
      <c r="O237" s="3"/>
    </row>
    <row r="238" spans="11:15" ht="13" x14ac:dyDescent="0.15">
      <c r="K238" s="3"/>
      <c r="L238" s="3"/>
      <c r="M238" s="3"/>
      <c r="N238" s="3"/>
      <c r="O238" s="3"/>
    </row>
    <row r="239" spans="11:15" ht="13" x14ac:dyDescent="0.15">
      <c r="K239" s="3"/>
      <c r="L239" s="3"/>
      <c r="M239" s="3"/>
      <c r="N239" s="3"/>
      <c r="O239" s="3"/>
    </row>
    <row r="240" spans="11:15" ht="13" x14ac:dyDescent="0.15">
      <c r="K240" s="3"/>
      <c r="L240" s="3"/>
      <c r="M240" s="3"/>
      <c r="N240" s="3"/>
      <c r="O240" s="3"/>
    </row>
    <row r="241" spans="11:15" ht="13" x14ac:dyDescent="0.15">
      <c r="K241" s="3"/>
      <c r="L241" s="3"/>
      <c r="M241" s="3"/>
      <c r="N241" s="3"/>
      <c r="O241" s="3"/>
    </row>
    <row r="242" spans="11:15" ht="13" x14ac:dyDescent="0.15">
      <c r="K242" s="3"/>
      <c r="L242" s="3"/>
      <c r="M242" s="3"/>
      <c r="N242" s="3"/>
      <c r="O242" s="3"/>
    </row>
    <row r="243" spans="11:15" ht="13" x14ac:dyDescent="0.15">
      <c r="K243" s="3"/>
      <c r="L243" s="3"/>
      <c r="M243" s="3"/>
      <c r="N243" s="3"/>
      <c r="O243" s="3"/>
    </row>
    <row r="244" spans="11:15" ht="13" x14ac:dyDescent="0.15">
      <c r="K244" s="3"/>
      <c r="L244" s="3"/>
      <c r="M244" s="3"/>
      <c r="N244" s="3"/>
      <c r="O244" s="3"/>
    </row>
    <row r="245" spans="11:15" ht="13" x14ac:dyDescent="0.15">
      <c r="K245" s="3"/>
      <c r="L245" s="3"/>
      <c r="M245" s="3"/>
      <c r="N245" s="3"/>
      <c r="O245" s="3"/>
    </row>
    <row r="246" spans="11:15" ht="13" x14ac:dyDescent="0.15">
      <c r="K246" s="3"/>
      <c r="L246" s="3"/>
      <c r="M246" s="3"/>
      <c r="N246" s="3"/>
      <c r="O246" s="3"/>
    </row>
    <row r="247" spans="11:15" ht="13" x14ac:dyDescent="0.15">
      <c r="K247" s="3"/>
      <c r="L247" s="3"/>
      <c r="M247" s="3"/>
      <c r="N247" s="3"/>
      <c r="O247" s="3"/>
    </row>
    <row r="248" spans="11:15" ht="13" x14ac:dyDescent="0.15">
      <c r="K248" s="3"/>
      <c r="L248" s="3"/>
      <c r="M248" s="3"/>
      <c r="N248" s="3"/>
      <c r="O248" s="3"/>
    </row>
    <row r="249" spans="11:15" ht="13" x14ac:dyDescent="0.15">
      <c r="K249" s="3"/>
      <c r="L249" s="3"/>
      <c r="M249" s="3"/>
      <c r="N249" s="3"/>
      <c r="O249" s="3"/>
    </row>
    <row r="250" spans="11:15" ht="13" x14ac:dyDescent="0.15">
      <c r="K250" s="3"/>
      <c r="L250" s="3"/>
      <c r="M250" s="3"/>
      <c r="N250" s="3"/>
      <c r="O250" s="3"/>
    </row>
    <row r="251" spans="11:15" ht="13" x14ac:dyDescent="0.15">
      <c r="K251" s="3"/>
      <c r="L251" s="3"/>
      <c r="M251" s="3"/>
      <c r="N251" s="3"/>
      <c r="O251" s="3"/>
    </row>
    <row r="252" spans="11:15" ht="13" x14ac:dyDescent="0.15">
      <c r="K252" s="3"/>
      <c r="L252" s="3"/>
      <c r="M252" s="3"/>
      <c r="N252" s="3"/>
      <c r="O252" s="3"/>
    </row>
    <row r="253" spans="11:15" ht="13" x14ac:dyDescent="0.15">
      <c r="K253" s="3"/>
      <c r="L253" s="3"/>
      <c r="M253" s="3"/>
      <c r="N253" s="3"/>
      <c r="O253" s="3"/>
    </row>
    <row r="254" spans="11:15" ht="13" x14ac:dyDescent="0.15">
      <c r="K254" s="3"/>
      <c r="L254" s="3"/>
      <c r="M254" s="3"/>
      <c r="N254" s="3"/>
      <c r="O254" s="3"/>
    </row>
    <row r="255" spans="11:15" ht="13" x14ac:dyDescent="0.15">
      <c r="K255" s="3"/>
      <c r="L255" s="3"/>
      <c r="M255" s="3"/>
      <c r="N255" s="3"/>
      <c r="O255" s="3"/>
    </row>
    <row r="256" spans="11:15" ht="13" x14ac:dyDescent="0.15">
      <c r="K256" s="3"/>
      <c r="L256" s="3"/>
      <c r="M256" s="3"/>
      <c r="N256" s="3"/>
      <c r="O256" s="3"/>
    </row>
    <row r="257" spans="11:15" ht="13" x14ac:dyDescent="0.15">
      <c r="K257" s="3"/>
      <c r="L257" s="3"/>
      <c r="M257" s="3"/>
      <c r="N257" s="3"/>
      <c r="O257" s="3"/>
    </row>
    <row r="258" spans="11:15" ht="13" x14ac:dyDescent="0.15">
      <c r="K258" s="3"/>
      <c r="L258" s="3"/>
      <c r="M258" s="3"/>
      <c r="N258" s="3"/>
      <c r="O258" s="3"/>
    </row>
    <row r="259" spans="11:15" ht="13" x14ac:dyDescent="0.15">
      <c r="K259" s="3"/>
      <c r="L259" s="3"/>
      <c r="M259" s="3"/>
      <c r="N259" s="3"/>
      <c r="O259" s="3"/>
    </row>
    <row r="260" spans="11:15" ht="13" x14ac:dyDescent="0.15">
      <c r="K260" s="3"/>
      <c r="L260" s="3"/>
      <c r="M260" s="3"/>
      <c r="N260" s="3"/>
      <c r="O260" s="3"/>
    </row>
    <row r="261" spans="11:15" ht="13" x14ac:dyDescent="0.15">
      <c r="K261" s="3"/>
      <c r="L261" s="3"/>
      <c r="M261" s="3"/>
      <c r="N261" s="3"/>
      <c r="O261" s="3"/>
    </row>
    <row r="262" spans="11:15" ht="13" x14ac:dyDescent="0.15">
      <c r="K262" s="3"/>
      <c r="L262" s="3"/>
      <c r="M262" s="3"/>
      <c r="N262" s="3"/>
      <c r="O262" s="3"/>
    </row>
    <row r="263" spans="11:15" ht="13" x14ac:dyDescent="0.15">
      <c r="K263" s="3"/>
      <c r="L263" s="3"/>
      <c r="M263" s="3"/>
      <c r="N263" s="3"/>
      <c r="O263" s="3"/>
    </row>
    <row r="264" spans="11:15" ht="13" x14ac:dyDescent="0.15">
      <c r="K264" s="3"/>
      <c r="L264" s="3"/>
      <c r="M264" s="3"/>
      <c r="N264" s="3"/>
      <c r="O264" s="3"/>
    </row>
    <row r="265" spans="11:15" ht="13" x14ac:dyDescent="0.15">
      <c r="K265" s="3"/>
      <c r="L265" s="3"/>
      <c r="M265" s="3"/>
      <c r="N265" s="3"/>
      <c r="O265" s="3"/>
    </row>
    <row r="266" spans="11:15" ht="13" x14ac:dyDescent="0.15">
      <c r="K266" s="3"/>
      <c r="L266" s="3"/>
      <c r="M266" s="3"/>
      <c r="N266" s="3"/>
      <c r="O266" s="3"/>
    </row>
    <row r="267" spans="11:15" ht="13" x14ac:dyDescent="0.15">
      <c r="K267" s="3"/>
      <c r="L267" s="3"/>
      <c r="M267" s="3"/>
      <c r="N267" s="3"/>
      <c r="O267" s="3"/>
    </row>
    <row r="268" spans="11:15" ht="13" x14ac:dyDescent="0.15">
      <c r="K268" s="3"/>
      <c r="L268" s="3"/>
      <c r="M268" s="3"/>
      <c r="N268" s="3"/>
      <c r="O268" s="3"/>
    </row>
    <row r="269" spans="11:15" ht="13" x14ac:dyDescent="0.15">
      <c r="K269" s="3"/>
      <c r="L269" s="3"/>
      <c r="M269" s="3"/>
      <c r="N269" s="3"/>
      <c r="O269" s="3"/>
    </row>
    <row r="270" spans="11:15" ht="13" x14ac:dyDescent="0.15">
      <c r="K270" s="3"/>
      <c r="L270" s="3"/>
      <c r="M270" s="3"/>
      <c r="N270" s="3"/>
      <c r="O270" s="3"/>
    </row>
    <row r="271" spans="11:15" ht="13" x14ac:dyDescent="0.15">
      <c r="K271" s="3"/>
      <c r="L271" s="3"/>
      <c r="M271" s="3"/>
      <c r="N271" s="3"/>
      <c r="O271" s="3"/>
    </row>
    <row r="272" spans="11:15" ht="13" x14ac:dyDescent="0.15">
      <c r="K272" s="3"/>
      <c r="L272" s="3"/>
      <c r="M272" s="3"/>
      <c r="N272" s="3"/>
      <c r="O272" s="3"/>
    </row>
    <row r="273" spans="11:15" ht="13" x14ac:dyDescent="0.15">
      <c r="K273" s="3"/>
      <c r="L273" s="3"/>
      <c r="M273" s="3"/>
      <c r="N273" s="3"/>
      <c r="O273" s="3"/>
    </row>
    <row r="274" spans="11:15" ht="13" x14ac:dyDescent="0.15">
      <c r="K274" s="3"/>
      <c r="L274" s="3"/>
      <c r="M274" s="3"/>
      <c r="N274" s="3"/>
      <c r="O274" s="3"/>
    </row>
    <row r="275" spans="11:15" ht="13" x14ac:dyDescent="0.15">
      <c r="K275" s="3"/>
      <c r="L275" s="3"/>
      <c r="M275" s="3"/>
      <c r="N275" s="3"/>
      <c r="O275" s="3"/>
    </row>
    <row r="276" spans="11:15" ht="13" x14ac:dyDescent="0.15">
      <c r="K276" s="3"/>
      <c r="L276" s="3"/>
      <c r="M276" s="3"/>
      <c r="N276" s="3"/>
      <c r="O276" s="3"/>
    </row>
    <row r="277" spans="11:15" ht="13" x14ac:dyDescent="0.15">
      <c r="K277" s="3"/>
      <c r="L277" s="3"/>
      <c r="M277" s="3"/>
      <c r="N277" s="3"/>
      <c r="O277" s="3"/>
    </row>
    <row r="278" spans="11:15" ht="13" x14ac:dyDescent="0.15">
      <c r="K278" s="3"/>
      <c r="L278" s="3"/>
      <c r="M278" s="3"/>
      <c r="N278" s="3"/>
      <c r="O278" s="3"/>
    </row>
    <row r="279" spans="11:15" ht="13" x14ac:dyDescent="0.15">
      <c r="K279" s="3"/>
      <c r="L279" s="3"/>
      <c r="M279" s="3"/>
      <c r="N279" s="3"/>
      <c r="O279" s="3"/>
    </row>
    <row r="280" spans="11:15" ht="13" x14ac:dyDescent="0.15">
      <c r="K280" s="3"/>
      <c r="L280" s="3"/>
      <c r="M280" s="3"/>
      <c r="N280" s="3"/>
      <c r="O280" s="3"/>
    </row>
    <row r="281" spans="11:15" ht="13" x14ac:dyDescent="0.15">
      <c r="K281" s="3"/>
      <c r="L281" s="3"/>
      <c r="M281" s="3"/>
      <c r="N281" s="3"/>
      <c r="O281" s="3"/>
    </row>
    <row r="282" spans="11:15" ht="13" x14ac:dyDescent="0.15">
      <c r="K282" s="3"/>
      <c r="L282" s="3"/>
      <c r="M282" s="3"/>
      <c r="N282" s="3"/>
      <c r="O282" s="3"/>
    </row>
    <row r="283" spans="11:15" ht="13" x14ac:dyDescent="0.15">
      <c r="K283" s="3"/>
      <c r="L283" s="3"/>
      <c r="M283" s="3"/>
      <c r="N283" s="3"/>
      <c r="O283" s="3"/>
    </row>
    <row r="284" spans="11:15" ht="13" x14ac:dyDescent="0.15">
      <c r="K284" s="3"/>
      <c r="L284" s="3"/>
      <c r="M284" s="3"/>
      <c r="N284" s="3"/>
      <c r="O284" s="3"/>
    </row>
    <row r="285" spans="11:15" ht="13" x14ac:dyDescent="0.15">
      <c r="K285" s="3"/>
      <c r="L285" s="3"/>
      <c r="M285" s="3"/>
      <c r="N285" s="3"/>
      <c r="O285" s="3"/>
    </row>
    <row r="286" spans="11:15" ht="13" x14ac:dyDescent="0.15">
      <c r="K286" s="3"/>
      <c r="L286" s="3"/>
      <c r="M286" s="3"/>
      <c r="N286" s="3"/>
      <c r="O286" s="3"/>
    </row>
    <row r="287" spans="11:15" ht="13" x14ac:dyDescent="0.15">
      <c r="K287" s="3"/>
      <c r="L287" s="3"/>
      <c r="M287" s="3"/>
      <c r="N287" s="3"/>
      <c r="O287" s="3"/>
    </row>
    <row r="288" spans="11:15" ht="13" x14ac:dyDescent="0.15">
      <c r="K288" s="3"/>
      <c r="L288" s="3"/>
      <c r="M288" s="3"/>
      <c r="N288" s="3"/>
      <c r="O288" s="3"/>
    </row>
    <row r="289" spans="11:15" ht="13" x14ac:dyDescent="0.15">
      <c r="K289" s="3"/>
      <c r="L289" s="3"/>
      <c r="M289" s="3"/>
      <c r="N289" s="3"/>
      <c r="O289" s="3"/>
    </row>
    <row r="290" spans="11:15" ht="13" x14ac:dyDescent="0.15">
      <c r="K290" s="3"/>
      <c r="L290" s="3"/>
      <c r="M290" s="3"/>
      <c r="N290" s="3"/>
      <c r="O290" s="3"/>
    </row>
    <row r="291" spans="11:15" ht="13" x14ac:dyDescent="0.15">
      <c r="K291" s="3"/>
      <c r="L291" s="3"/>
      <c r="M291" s="3"/>
      <c r="N291" s="3"/>
      <c r="O291" s="3"/>
    </row>
    <row r="292" spans="11:15" ht="13" x14ac:dyDescent="0.15">
      <c r="K292" s="3"/>
      <c r="L292" s="3"/>
      <c r="M292" s="3"/>
      <c r="N292" s="3"/>
      <c r="O292" s="3"/>
    </row>
    <row r="293" spans="11:15" ht="13" x14ac:dyDescent="0.15">
      <c r="K293" s="3"/>
      <c r="L293" s="3"/>
      <c r="M293" s="3"/>
      <c r="N293" s="3"/>
      <c r="O293" s="3"/>
    </row>
    <row r="294" spans="11:15" ht="13" x14ac:dyDescent="0.15">
      <c r="K294" s="3"/>
      <c r="L294" s="3"/>
      <c r="M294" s="3"/>
      <c r="N294" s="3"/>
      <c r="O294" s="3"/>
    </row>
    <row r="295" spans="11:15" ht="13" x14ac:dyDescent="0.15">
      <c r="K295" s="3"/>
      <c r="L295" s="3"/>
      <c r="M295" s="3"/>
      <c r="N295" s="3"/>
      <c r="O295" s="3"/>
    </row>
    <row r="296" spans="11:15" ht="13" x14ac:dyDescent="0.15">
      <c r="K296" s="3"/>
      <c r="L296" s="3"/>
      <c r="M296" s="3"/>
      <c r="N296" s="3"/>
      <c r="O296" s="3"/>
    </row>
    <row r="297" spans="11:15" ht="13" x14ac:dyDescent="0.15">
      <c r="K297" s="3"/>
      <c r="L297" s="3"/>
      <c r="M297" s="3"/>
      <c r="N297" s="3"/>
      <c r="O297" s="3"/>
    </row>
    <row r="298" spans="11:15" ht="13" x14ac:dyDescent="0.15">
      <c r="K298" s="3"/>
      <c r="L298" s="3"/>
      <c r="M298" s="3"/>
      <c r="N298" s="3"/>
      <c r="O298" s="3"/>
    </row>
    <row r="299" spans="11:15" ht="13" x14ac:dyDescent="0.15">
      <c r="K299" s="3"/>
      <c r="L299" s="3"/>
      <c r="M299" s="3"/>
      <c r="N299" s="3"/>
      <c r="O299" s="3"/>
    </row>
    <row r="300" spans="11:15" ht="13" x14ac:dyDescent="0.15">
      <c r="K300" s="3"/>
      <c r="L300" s="3"/>
      <c r="M300" s="3"/>
      <c r="N300" s="3"/>
      <c r="O300" s="3"/>
    </row>
    <row r="301" spans="11:15" ht="13" x14ac:dyDescent="0.15">
      <c r="K301" s="3"/>
      <c r="L301" s="3"/>
      <c r="M301" s="3"/>
      <c r="N301" s="3"/>
      <c r="O301" s="3"/>
    </row>
    <row r="302" spans="11:15" ht="13" x14ac:dyDescent="0.15">
      <c r="K302" s="3"/>
      <c r="L302" s="3"/>
      <c r="M302" s="3"/>
      <c r="N302" s="3"/>
      <c r="O302" s="3"/>
    </row>
    <row r="303" spans="11:15" ht="13" x14ac:dyDescent="0.15">
      <c r="K303" s="3"/>
      <c r="L303" s="3"/>
      <c r="M303" s="3"/>
      <c r="N303" s="3"/>
      <c r="O303" s="3"/>
    </row>
    <row r="304" spans="11:15" ht="13" x14ac:dyDescent="0.15">
      <c r="K304" s="3"/>
      <c r="L304" s="3"/>
      <c r="M304" s="3"/>
      <c r="N304" s="3"/>
      <c r="O304" s="3"/>
    </row>
    <row r="305" spans="11:15" ht="13" x14ac:dyDescent="0.15">
      <c r="K305" s="3"/>
      <c r="L305" s="3"/>
      <c r="M305" s="3"/>
      <c r="N305" s="3"/>
      <c r="O305" s="3"/>
    </row>
    <row r="306" spans="11:15" ht="13" x14ac:dyDescent="0.15">
      <c r="K306" s="3"/>
      <c r="L306" s="3"/>
      <c r="M306" s="3"/>
      <c r="N306" s="3"/>
      <c r="O306" s="3"/>
    </row>
    <row r="307" spans="11:15" ht="13" x14ac:dyDescent="0.15">
      <c r="K307" s="3"/>
      <c r="L307" s="3"/>
      <c r="M307" s="3"/>
      <c r="N307" s="3"/>
      <c r="O307" s="3"/>
    </row>
    <row r="308" spans="11:15" ht="13" x14ac:dyDescent="0.15">
      <c r="K308" s="3"/>
      <c r="L308" s="3"/>
      <c r="M308" s="3"/>
      <c r="N308" s="3"/>
      <c r="O308" s="3"/>
    </row>
    <row r="309" spans="11:15" ht="13" x14ac:dyDescent="0.15">
      <c r="K309" s="3"/>
      <c r="L309" s="3"/>
      <c r="M309" s="3"/>
      <c r="N309" s="3"/>
      <c r="O309" s="3"/>
    </row>
    <row r="310" spans="11:15" ht="13" x14ac:dyDescent="0.15">
      <c r="K310" s="3"/>
      <c r="L310" s="3"/>
      <c r="M310" s="3"/>
      <c r="N310" s="3"/>
      <c r="O310" s="3"/>
    </row>
    <row r="311" spans="11:15" ht="13" x14ac:dyDescent="0.15">
      <c r="K311" s="3"/>
      <c r="L311" s="3"/>
      <c r="M311" s="3"/>
      <c r="N311" s="3"/>
      <c r="O311" s="3"/>
    </row>
    <row r="312" spans="11:15" ht="13" x14ac:dyDescent="0.15">
      <c r="K312" s="3"/>
      <c r="L312" s="3"/>
      <c r="M312" s="3"/>
      <c r="N312" s="3"/>
      <c r="O312" s="3"/>
    </row>
    <row r="313" spans="11:15" ht="13" x14ac:dyDescent="0.15">
      <c r="K313" s="3"/>
      <c r="L313" s="3"/>
      <c r="M313" s="3"/>
      <c r="N313" s="3"/>
      <c r="O313" s="3"/>
    </row>
    <row r="314" spans="11:15" ht="13" x14ac:dyDescent="0.15">
      <c r="K314" s="3"/>
      <c r="L314" s="3"/>
      <c r="M314" s="3"/>
      <c r="N314" s="3"/>
      <c r="O314" s="3"/>
    </row>
    <row r="315" spans="11:15" ht="13" x14ac:dyDescent="0.15">
      <c r="K315" s="3"/>
      <c r="L315" s="3"/>
      <c r="M315" s="3"/>
      <c r="N315" s="3"/>
      <c r="O315" s="3"/>
    </row>
    <row r="316" spans="11:15" ht="13" x14ac:dyDescent="0.15">
      <c r="K316" s="3"/>
      <c r="L316" s="3"/>
      <c r="M316" s="3"/>
      <c r="N316" s="3"/>
      <c r="O316" s="3"/>
    </row>
    <row r="317" spans="11:15" ht="13" x14ac:dyDescent="0.15">
      <c r="K317" s="3"/>
      <c r="L317" s="3"/>
      <c r="M317" s="3"/>
      <c r="N317" s="3"/>
      <c r="O317" s="3"/>
    </row>
    <row r="318" spans="11:15" ht="13" x14ac:dyDescent="0.15">
      <c r="K318" s="3"/>
      <c r="L318" s="3"/>
      <c r="M318" s="3"/>
      <c r="N318" s="3"/>
      <c r="O318" s="3"/>
    </row>
    <row r="319" spans="11:15" ht="13" x14ac:dyDescent="0.15">
      <c r="K319" s="3"/>
      <c r="L319" s="3"/>
      <c r="M319" s="3"/>
      <c r="N319" s="3"/>
      <c r="O319" s="3"/>
    </row>
    <row r="320" spans="11:15" ht="13" x14ac:dyDescent="0.15">
      <c r="K320" s="3"/>
      <c r="L320" s="3"/>
      <c r="M320" s="3"/>
      <c r="N320" s="3"/>
      <c r="O320" s="3"/>
    </row>
    <row r="321" spans="11:15" ht="13" x14ac:dyDescent="0.15">
      <c r="K321" s="3"/>
      <c r="L321" s="3"/>
      <c r="M321" s="3"/>
      <c r="N321" s="3"/>
      <c r="O321" s="3"/>
    </row>
    <row r="322" spans="11:15" ht="13" x14ac:dyDescent="0.15">
      <c r="K322" s="3"/>
      <c r="L322" s="3"/>
      <c r="M322" s="3"/>
      <c r="N322" s="3"/>
      <c r="O322" s="3"/>
    </row>
    <row r="323" spans="11:15" ht="13" x14ac:dyDescent="0.15">
      <c r="K323" s="3"/>
      <c r="L323" s="3"/>
      <c r="M323" s="3"/>
      <c r="N323" s="3"/>
      <c r="O323" s="3"/>
    </row>
    <row r="324" spans="11:15" ht="13" x14ac:dyDescent="0.15">
      <c r="K324" s="3"/>
      <c r="L324" s="3"/>
      <c r="M324" s="3"/>
      <c r="N324" s="3"/>
      <c r="O324" s="3"/>
    </row>
    <row r="325" spans="11:15" ht="13" x14ac:dyDescent="0.15">
      <c r="K325" s="3"/>
      <c r="L325" s="3"/>
      <c r="M325" s="3"/>
      <c r="N325" s="3"/>
      <c r="O325" s="3"/>
    </row>
    <row r="326" spans="11:15" ht="13" x14ac:dyDescent="0.15">
      <c r="K326" s="3"/>
      <c r="L326" s="3"/>
      <c r="M326" s="3"/>
      <c r="N326" s="3"/>
      <c r="O326" s="3"/>
    </row>
    <row r="327" spans="11:15" ht="13" x14ac:dyDescent="0.15">
      <c r="K327" s="3"/>
      <c r="L327" s="3"/>
      <c r="M327" s="3"/>
      <c r="N327" s="3"/>
      <c r="O327" s="3"/>
    </row>
    <row r="328" spans="11:15" ht="13" x14ac:dyDescent="0.15">
      <c r="K328" s="3"/>
      <c r="L328" s="3"/>
      <c r="M328" s="3"/>
      <c r="N328" s="3"/>
      <c r="O328" s="3"/>
    </row>
    <row r="329" spans="11:15" ht="13" x14ac:dyDescent="0.15">
      <c r="K329" s="3"/>
      <c r="L329" s="3"/>
      <c r="M329" s="3"/>
      <c r="N329" s="3"/>
      <c r="O329" s="3"/>
    </row>
    <row r="330" spans="11:15" ht="13" x14ac:dyDescent="0.15">
      <c r="K330" s="3"/>
      <c r="L330" s="3"/>
      <c r="M330" s="3"/>
      <c r="N330" s="3"/>
      <c r="O330" s="3"/>
    </row>
    <row r="331" spans="11:15" ht="13" x14ac:dyDescent="0.15">
      <c r="K331" s="3"/>
      <c r="L331" s="3"/>
      <c r="M331" s="3"/>
      <c r="N331" s="3"/>
      <c r="O331" s="3"/>
    </row>
    <row r="332" spans="11:15" ht="13" x14ac:dyDescent="0.15">
      <c r="K332" s="3"/>
      <c r="L332" s="3"/>
      <c r="M332" s="3"/>
      <c r="N332" s="3"/>
      <c r="O332" s="3"/>
    </row>
    <row r="333" spans="11:15" ht="13" x14ac:dyDescent="0.15">
      <c r="K333" s="3"/>
      <c r="L333" s="3"/>
      <c r="M333" s="3"/>
      <c r="N333" s="3"/>
      <c r="O333" s="3"/>
    </row>
    <row r="334" spans="11:15" ht="13" x14ac:dyDescent="0.15">
      <c r="K334" s="3"/>
      <c r="L334" s="3"/>
      <c r="M334" s="3"/>
      <c r="N334" s="3"/>
      <c r="O334" s="3"/>
    </row>
    <row r="335" spans="11:15" ht="13" x14ac:dyDescent="0.15">
      <c r="K335" s="3"/>
      <c r="L335" s="3"/>
      <c r="M335" s="3"/>
      <c r="N335" s="3"/>
      <c r="O335" s="3"/>
    </row>
    <row r="336" spans="11:15" ht="13" x14ac:dyDescent="0.15">
      <c r="K336" s="3"/>
      <c r="L336" s="3"/>
      <c r="M336" s="3"/>
      <c r="N336" s="3"/>
      <c r="O336" s="3"/>
    </row>
    <row r="337" spans="11:15" ht="13" x14ac:dyDescent="0.15">
      <c r="K337" s="3"/>
      <c r="L337" s="3"/>
      <c r="M337" s="3"/>
      <c r="N337" s="3"/>
      <c r="O337" s="3"/>
    </row>
    <row r="338" spans="11:15" ht="13" x14ac:dyDescent="0.15">
      <c r="K338" s="3"/>
      <c r="L338" s="3"/>
      <c r="M338" s="3"/>
      <c r="N338" s="3"/>
      <c r="O338" s="3"/>
    </row>
    <row r="339" spans="11:15" ht="13" x14ac:dyDescent="0.15">
      <c r="K339" s="3"/>
      <c r="L339" s="3"/>
      <c r="M339" s="3"/>
      <c r="N339" s="3"/>
      <c r="O339" s="3"/>
    </row>
    <row r="340" spans="11:15" ht="13" x14ac:dyDescent="0.15">
      <c r="K340" s="3"/>
      <c r="L340" s="3"/>
      <c r="M340" s="3"/>
      <c r="N340" s="3"/>
      <c r="O340" s="3"/>
    </row>
    <row r="341" spans="11:15" ht="13" x14ac:dyDescent="0.15">
      <c r="K341" s="3"/>
      <c r="L341" s="3"/>
      <c r="M341" s="3"/>
      <c r="N341" s="3"/>
      <c r="O341" s="3"/>
    </row>
    <row r="342" spans="11:15" ht="13" x14ac:dyDescent="0.15">
      <c r="K342" s="3"/>
      <c r="L342" s="3"/>
      <c r="M342" s="3"/>
      <c r="N342" s="3"/>
      <c r="O342" s="3"/>
    </row>
    <row r="343" spans="11:15" ht="13" x14ac:dyDescent="0.15">
      <c r="K343" s="3"/>
      <c r="L343" s="3"/>
      <c r="M343" s="3"/>
      <c r="N343" s="3"/>
      <c r="O343" s="3"/>
    </row>
    <row r="344" spans="11:15" ht="13" x14ac:dyDescent="0.15">
      <c r="K344" s="3"/>
      <c r="L344" s="3"/>
      <c r="M344" s="3"/>
      <c r="N344" s="3"/>
      <c r="O344" s="3"/>
    </row>
    <row r="345" spans="11:15" ht="13" x14ac:dyDescent="0.15">
      <c r="K345" s="3"/>
      <c r="L345" s="3"/>
      <c r="M345" s="3"/>
      <c r="N345" s="3"/>
      <c r="O345" s="3"/>
    </row>
    <row r="346" spans="11:15" ht="13" x14ac:dyDescent="0.15">
      <c r="K346" s="3"/>
      <c r="L346" s="3"/>
      <c r="M346" s="3"/>
      <c r="N346" s="3"/>
      <c r="O346" s="3"/>
    </row>
    <row r="347" spans="11:15" ht="13" x14ac:dyDescent="0.15">
      <c r="K347" s="3"/>
      <c r="L347" s="3"/>
      <c r="M347" s="3"/>
      <c r="N347" s="3"/>
      <c r="O347" s="3"/>
    </row>
    <row r="348" spans="11:15" ht="13" x14ac:dyDescent="0.15">
      <c r="K348" s="3"/>
      <c r="L348" s="3"/>
      <c r="M348" s="3"/>
      <c r="N348" s="3"/>
      <c r="O348" s="3"/>
    </row>
    <row r="349" spans="11:15" ht="13" x14ac:dyDescent="0.15">
      <c r="K349" s="3"/>
      <c r="L349" s="3"/>
      <c r="M349" s="3"/>
      <c r="N349" s="3"/>
      <c r="O349" s="3"/>
    </row>
    <row r="350" spans="11:15" ht="13" x14ac:dyDescent="0.15">
      <c r="K350" s="3"/>
      <c r="L350" s="3"/>
      <c r="M350" s="3"/>
      <c r="N350" s="3"/>
      <c r="O350" s="3"/>
    </row>
    <row r="351" spans="11:15" ht="13" x14ac:dyDescent="0.15">
      <c r="K351" s="3"/>
      <c r="L351" s="3"/>
      <c r="M351" s="3"/>
      <c r="N351" s="3"/>
      <c r="O351" s="3"/>
    </row>
    <row r="352" spans="11:15" ht="13" x14ac:dyDescent="0.15">
      <c r="K352" s="3"/>
      <c r="L352" s="3"/>
      <c r="M352" s="3"/>
      <c r="N352" s="3"/>
      <c r="O352" s="3"/>
    </row>
    <row r="353" spans="11:15" ht="13" x14ac:dyDescent="0.15">
      <c r="K353" s="3"/>
      <c r="L353" s="3"/>
      <c r="M353" s="3"/>
      <c r="N353" s="3"/>
      <c r="O353" s="3"/>
    </row>
    <row r="354" spans="11:15" ht="13" x14ac:dyDescent="0.15">
      <c r="K354" s="3"/>
      <c r="L354" s="3"/>
      <c r="M354" s="3"/>
      <c r="N354" s="3"/>
      <c r="O354" s="3"/>
    </row>
    <row r="355" spans="11:15" ht="13" x14ac:dyDescent="0.15">
      <c r="K355" s="3"/>
      <c r="L355" s="3"/>
      <c r="M355" s="3"/>
      <c r="N355" s="3"/>
      <c r="O355" s="3"/>
    </row>
    <row r="356" spans="11:15" ht="13" x14ac:dyDescent="0.15">
      <c r="K356" s="3"/>
      <c r="L356" s="3"/>
      <c r="M356" s="3"/>
      <c r="N356" s="3"/>
      <c r="O356" s="3"/>
    </row>
    <row r="357" spans="11:15" ht="13" x14ac:dyDescent="0.15">
      <c r="K357" s="3"/>
      <c r="L357" s="3"/>
      <c r="M357" s="3"/>
      <c r="N357" s="3"/>
      <c r="O357" s="3"/>
    </row>
    <row r="358" spans="11:15" ht="13" x14ac:dyDescent="0.15">
      <c r="K358" s="3"/>
      <c r="L358" s="3"/>
      <c r="M358" s="3"/>
      <c r="N358" s="3"/>
      <c r="O358" s="3"/>
    </row>
    <row r="359" spans="11:15" ht="13" x14ac:dyDescent="0.15">
      <c r="K359" s="3"/>
      <c r="L359" s="3"/>
      <c r="M359" s="3"/>
      <c r="N359" s="3"/>
      <c r="O359" s="3"/>
    </row>
    <row r="360" spans="11:15" ht="13" x14ac:dyDescent="0.15">
      <c r="K360" s="3"/>
      <c r="L360" s="3"/>
      <c r="M360" s="3"/>
      <c r="N360" s="3"/>
      <c r="O360" s="3"/>
    </row>
    <row r="361" spans="11:15" ht="13" x14ac:dyDescent="0.15">
      <c r="K361" s="3"/>
      <c r="L361" s="3"/>
      <c r="M361" s="3"/>
      <c r="N361" s="3"/>
      <c r="O361" s="3"/>
    </row>
    <row r="362" spans="11:15" ht="13" x14ac:dyDescent="0.15">
      <c r="K362" s="3"/>
      <c r="L362" s="3"/>
      <c r="M362" s="3"/>
      <c r="N362" s="3"/>
      <c r="O362" s="3"/>
    </row>
    <row r="363" spans="11:15" ht="13" x14ac:dyDescent="0.15">
      <c r="K363" s="3"/>
      <c r="L363" s="3"/>
      <c r="M363" s="3"/>
      <c r="N363" s="3"/>
      <c r="O363" s="3"/>
    </row>
    <row r="364" spans="11:15" ht="13" x14ac:dyDescent="0.15">
      <c r="K364" s="3"/>
      <c r="L364" s="3"/>
      <c r="M364" s="3"/>
      <c r="N364" s="3"/>
      <c r="O364" s="3"/>
    </row>
    <row r="365" spans="11:15" ht="13" x14ac:dyDescent="0.15">
      <c r="K365" s="3"/>
      <c r="L365" s="3"/>
      <c r="M365" s="3"/>
      <c r="N365" s="3"/>
      <c r="O365" s="3"/>
    </row>
    <row r="366" spans="11:15" ht="13" x14ac:dyDescent="0.15">
      <c r="K366" s="3"/>
      <c r="L366" s="3"/>
      <c r="M366" s="3"/>
      <c r="N366" s="3"/>
      <c r="O366" s="3"/>
    </row>
    <row r="367" spans="11:15" ht="13" x14ac:dyDescent="0.15">
      <c r="K367" s="3"/>
      <c r="L367" s="3"/>
      <c r="M367" s="3"/>
      <c r="N367" s="3"/>
      <c r="O367" s="3"/>
    </row>
    <row r="368" spans="11:15" ht="13" x14ac:dyDescent="0.15">
      <c r="K368" s="3"/>
      <c r="L368" s="3"/>
      <c r="M368" s="3"/>
      <c r="N368" s="3"/>
      <c r="O368" s="3"/>
    </row>
    <row r="369" spans="11:15" ht="13" x14ac:dyDescent="0.15">
      <c r="K369" s="3"/>
      <c r="L369" s="3"/>
      <c r="M369" s="3"/>
      <c r="N369" s="3"/>
      <c r="O369" s="3"/>
    </row>
    <row r="370" spans="11:15" ht="13" x14ac:dyDescent="0.15">
      <c r="K370" s="3"/>
      <c r="L370" s="3"/>
      <c r="M370" s="3"/>
      <c r="N370" s="3"/>
      <c r="O370" s="3"/>
    </row>
    <row r="371" spans="11:15" ht="13" x14ac:dyDescent="0.15">
      <c r="K371" s="3"/>
      <c r="L371" s="3"/>
      <c r="M371" s="3"/>
      <c r="N371" s="3"/>
      <c r="O371" s="3"/>
    </row>
    <row r="372" spans="11:15" ht="13" x14ac:dyDescent="0.15">
      <c r="K372" s="3"/>
      <c r="L372" s="3"/>
      <c r="M372" s="3"/>
      <c r="N372" s="3"/>
      <c r="O372" s="3"/>
    </row>
    <row r="373" spans="11:15" ht="13" x14ac:dyDescent="0.15">
      <c r="K373" s="3"/>
      <c r="L373" s="3"/>
      <c r="M373" s="3"/>
      <c r="N373" s="3"/>
      <c r="O373" s="3"/>
    </row>
    <row r="374" spans="11:15" ht="13" x14ac:dyDescent="0.15">
      <c r="K374" s="3"/>
      <c r="L374" s="3"/>
      <c r="M374" s="3"/>
      <c r="N374" s="3"/>
      <c r="O374" s="3"/>
    </row>
    <row r="375" spans="11:15" ht="13" x14ac:dyDescent="0.15">
      <c r="K375" s="3"/>
      <c r="L375" s="3"/>
      <c r="M375" s="3"/>
      <c r="N375" s="3"/>
      <c r="O375" s="3"/>
    </row>
    <row r="376" spans="11:15" ht="13" x14ac:dyDescent="0.15">
      <c r="K376" s="3"/>
      <c r="L376" s="3"/>
      <c r="M376" s="3"/>
      <c r="N376" s="3"/>
      <c r="O376" s="3"/>
    </row>
    <row r="377" spans="11:15" ht="13" x14ac:dyDescent="0.15">
      <c r="K377" s="3"/>
      <c r="L377" s="3"/>
      <c r="M377" s="3"/>
      <c r="N377" s="3"/>
      <c r="O377" s="3"/>
    </row>
    <row r="378" spans="11:15" ht="13" x14ac:dyDescent="0.15">
      <c r="K378" s="3"/>
      <c r="L378" s="3"/>
      <c r="M378" s="3"/>
      <c r="N378" s="3"/>
      <c r="O378" s="3"/>
    </row>
    <row r="379" spans="11:15" ht="13" x14ac:dyDescent="0.15">
      <c r="K379" s="3"/>
      <c r="L379" s="3"/>
      <c r="M379" s="3"/>
      <c r="N379" s="3"/>
      <c r="O379" s="3"/>
    </row>
    <row r="380" spans="11:15" ht="13" x14ac:dyDescent="0.15">
      <c r="K380" s="3"/>
      <c r="L380" s="3"/>
      <c r="M380" s="3"/>
      <c r="N380" s="3"/>
      <c r="O380" s="3"/>
    </row>
    <row r="381" spans="11:15" ht="13" x14ac:dyDescent="0.15">
      <c r="K381" s="3"/>
      <c r="L381" s="3"/>
      <c r="M381" s="3"/>
      <c r="N381" s="3"/>
      <c r="O381" s="3"/>
    </row>
    <row r="382" spans="11:15" ht="13" x14ac:dyDescent="0.15">
      <c r="K382" s="3"/>
      <c r="L382" s="3"/>
      <c r="M382" s="3"/>
      <c r="N382" s="3"/>
      <c r="O382" s="3"/>
    </row>
    <row r="383" spans="11:15" ht="13" x14ac:dyDescent="0.15">
      <c r="K383" s="3"/>
      <c r="L383" s="3"/>
      <c r="M383" s="3"/>
      <c r="N383" s="3"/>
      <c r="O383" s="3"/>
    </row>
    <row r="384" spans="11:15" ht="13" x14ac:dyDescent="0.15">
      <c r="K384" s="3"/>
      <c r="L384" s="3"/>
      <c r="M384" s="3"/>
      <c r="N384" s="3"/>
      <c r="O384" s="3"/>
    </row>
    <row r="385" spans="11:15" ht="13" x14ac:dyDescent="0.15">
      <c r="K385" s="3"/>
      <c r="L385" s="3"/>
      <c r="M385" s="3"/>
      <c r="N385" s="3"/>
      <c r="O385" s="3"/>
    </row>
    <row r="386" spans="11:15" ht="13" x14ac:dyDescent="0.15">
      <c r="K386" s="3"/>
      <c r="L386" s="3"/>
      <c r="M386" s="3"/>
      <c r="N386" s="3"/>
      <c r="O386" s="3"/>
    </row>
    <row r="387" spans="11:15" ht="13" x14ac:dyDescent="0.15">
      <c r="K387" s="3"/>
      <c r="L387" s="3"/>
      <c r="M387" s="3"/>
      <c r="N387" s="3"/>
      <c r="O387" s="3"/>
    </row>
    <row r="388" spans="11:15" ht="13" x14ac:dyDescent="0.15">
      <c r="K388" s="3"/>
      <c r="L388" s="3"/>
      <c r="M388" s="3"/>
      <c r="N388" s="3"/>
      <c r="O388" s="3"/>
    </row>
    <row r="389" spans="11:15" ht="13" x14ac:dyDescent="0.15">
      <c r="K389" s="3"/>
      <c r="L389" s="3"/>
      <c r="M389" s="3"/>
      <c r="N389" s="3"/>
      <c r="O389" s="3"/>
    </row>
    <row r="390" spans="11:15" ht="13" x14ac:dyDescent="0.15">
      <c r="K390" s="3"/>
      <c r="L390" s="3"/>
      <c r="M390" s="3"/>
      <c r="N390" s="3"/>
      <c r="O390" s="3"/>
    </row>
    <row r="391" spans="11:15" ht="13" x14ac:dyDescent="0.15">
      <c r="K391" s="3"/>
      <c r="L391" s="3"/>
      <c r="M391" s="3"/>
      <c r="N391" s="3"/>
      <c r="O391" s="3"/>
    </row>
    <row r="392" spans="11:15" ht="13" x14ac:dyDescent="0.15">
      <c r="K392" s="3"/>
      <c r="L392" s="3"/>
      <c r="M392" s="3"/>
      <c r="N392" s="3"/>
      <c r="O392" s="3"/>
    </row>
    <row r="393" spans="11:15" ht="13" x14ac:dyDescent="0.15">
      <c r="K393" s="3"/>
      <c r="L393" s="3"/>
      <c r="M393" s="3"/>
      <c r="N393" s="3"/>
      <c r="O393" s="3"/>
    </row>
    <row r="394" spans="11:15" ht="13" x14ac:dyDescent="0.15">
      <c r="K394" s="3"/>
      <c r="L394" s="3"/>
      <c r="M394" s="3"/>
      <c r="N394" s="3"/>
      <c r="O394" s="3"/>
    </row>
    <row r="395" spans="11:15" ht="13" x14ac:dyDescent="0.15">
      <c r="K395" s="3"/>
      <c r="L395" s="3"/>
      <c r="M395" s="3"/>
      <c r="N395" s="3"/>
      <c r="O395" s="3"/>
    </row>
    <row r="396" spans="11:15" ht="13" x14ac:dyDescent="0.15">
      <c r="K396" s="3"/>
      <c r="L396" s="3"/>
      <c r="M396" s="3"/>
      <c r="N396" s="3"/>
      <c r="O396" s="3"/>
    </row>
    <row r="397" spans="11:15" ht="13" x14ac:dyDescent="0.15">
      <c r="K397" s="3"/>
      <c r="L397" s="3"/>
      <c r="M397" s="3"/>
      <c r="N397" s="3"/>
      <c r="O397" s="3"/>
    </row>
    <row r="398" spans="11:15" ht="13" x14ac:dyDescent="0.15">
      <c r="K398" s="3"/>
      <c r="L398" s="3"/>
      <c r="M398" s="3"/>
      <c r="N398" s="3"/>
      <c r="O398" s="3"/>
    </row>
    <row r="399" spans="11:15" ht="13" x14ac:dyDescent="0.15">
      <c r="K399" s="3"/>
      <c r="L399" s="3"/>
      <c r="M399" s="3"/>
      <c r="N399" s="3"/>
      <c r="O399" s="3"/>
    </row>
    <row r="400" spans="11:15" ht="13" x14ac:dyDescent="0.15">
      <c r="K400" s="3"/>
      <c r="L400" s="3"/>
      <c r="M400" s="3"/>
      <c r="N400" s="3"/>
      <c r="O400" s="3"/>
    </row>
    <row r="401" spans="11:15" ht="13" x14ac:dyDescent="0.15">
      <c r="K401" s="3"/>
      <c r="L401" s="3"/>
      <c r="M401" s="3"/>
      <c r="N401" s="3"/>
      <c r="O401" s="3"/>
    </row>
    <row r="402" spans="11:15" ht="13" x14ac:dyDescent="0.15">
      <c r="K402" s="3"/>
      <c r="L402" s="3"/>
      <c r="M402" s="3"/>
      <c r="N402" s="3"/>
      <c r="O402" s="3"/>
    </row>
    <row r="403" spans="11:15" ht="13" x14ac:dyDescent="0.15">
      <c r="K403" s="3"/>
      <c r="L403" s="3"/>
      <c r="M403" s="3"/>
      <c r="N403" s="3"/>
      <c r="O403" s="3"/>
    </row>
    <row r="404" spans="11:15" ht="13" x14ac:dyDescent="0.15">
      <c r="K404" s="3"/>
      <c r="L404" s="3"/>
      <c r="M404" s="3"/>
      <c r="N404" s="3"/>
      <c r="O404" s="3"/>
    </row>
    <row r="405" spans="11:15" ht="13" x14ac:dyDescent="0.15">
      <c r="K405" s="3"/>
      <c r="L405" s="3"/>
      <c r="M405" s="3"/>
      <c r="N405" s="3"/>
      <c r="O405" s="3"/>
    </row>
    <row r="406" spans="11:15" ht="13" x14ac:dyDescent="0.15">
      <c r="K406" s="3"/>
      <c r="L406" s="3"/>
      <c r="M406" s="3"/>
      <c r="N406" s="3"/>
      <c r="O406" s="3"/>
    </row>
    <row r="407" spans="11:15" ht="13" x14ac:dyDescent="0.15">
      <c r="K407" s="3"/>
      <c r="L407" s="3"/>
      <c r="M407" s="3"/>
      <c r="N407" s="3"/>
      <c r="O407" s="3"/>
    </row>
    <row r="408" spans="11:15" ht="13" x14ac:dyDescent="0.15">
      <c r="K408" s="3"/>
      <c r="L408" s="3"/>
      <c r="M408" s="3"/>
      <c r="N408" s="3"/>
      <c r="O408" s="3"/>
    </row>
    <row r="409" spans="11:15" ht="13" x14ac:dyDescent="0.15">
      <c r="K409" s="3"/>
      <c r="L409" s="3"/>
      <c r="M409" s="3"/>
      <c r="N409" s="3"/>
      <c r="O409" s="3"/>
    </row>
    <row r="410" spans="11:15" ht="13" x14ac:dyDescent="0.15">
      <c r="K410" s="3"/>
      <c r="L410" s="3"/>
      <c r="M410" s="3"/>
      <c r="N410" s="3"/>
      <c r="O410" s="3"/>
    </row>
    <row r="411" spans="11:15" ht="13" x14ac:dyDescent="0.15">
      <c r="K411" s="3"/>
      <c r="L411" s="3"/>
      <c r="M411" s="3"/>
      <c r="N411" s="3"/>
      <c r="O411" s="3"/>
    </row>
    <row r="412" spans="11:15" ht="13" x14ac:dyDescent="0.15">
      <c r="K412" s="3"/>
      <c r="L412" s="3"/>
      <c r="M412" s="3"/>
      <c r="N412" s="3"/>
      <c r="O412" s="3"/>
    </row>
    <row r="413" spans="11:15" ht="13" x14ac:dyDescent="0.15">
      <c r="K413" s="3"/>
      <c r="L413" s="3"/>
      <c r="M413" s="3"/>
      <c r="N413" s="3"/>
      <c r="O413" s="3"/>
    </row>
    <row r="414" spans="11:15" ht="13" x14ac:dyDescent="0.15">
      <c r="K414" s="3"/>
      <c r="L414" s="3"/>
      <c r="M414" s="3"/>
      <c r="N414" s="3"/>
      <c r="O414" s="3"/>
    </row>
    <row r="415" spans="11:15" ht="13" x14ac:dyDescent="0.15">
      <c r="K415" s="3"/>
      <c r="L415" s="3"/>
      <c r="M415" s="3"/>
      <c r="N415" s="3"/>
      <c r="O415" s="3"/>
    </row>
    <row r="416" spans="11:15" ht="13" x14ac:dyDescent="0.15">
      <c r="K416" s="3"/>
      <c r="L416" s="3"/>
      <c r="M416" s="3"/>
      <c r="N416" s="3"/>
      <c r="O416" s="3"/>
    </row>
    <row r="417" spans="11:15" ht="13" x14ac:dyDescent="0.15">
      <c r="K417" s="3"/>
      <c r="L417" s="3"/>
      <c r="M417" s="3"/>
      <c r="N417" s="3"/>
      <c r="O417" s="3"/>
    </row>
    <row r="418" spans="11:15" ht="13" x14ac:dyDescent="0.15">
      <c r="K418" s="3"/>
      <c r="L418" s="3"/>
      <c r="M418" s="3"/>
      <c r="N418" s="3"/>
      <c r="O418" s="3"/>
    </row>
    <row r="419" spans="11:15" ht="13" x14ac:dyDescent="0.15">
      <c r="K419" s="3"/>
      <c r="L419" s="3"/>
      <c r="M419" s="3"/>
      <c r="N419" s="3"/>
      <c r="O419" s="3"/>
    </row>
    <row r="420" spans="11:15" ht="13" x14ac:dyDescent="0.15">
      <c r="K420" s="3"/>
      <c r="L420" s="3"/>
      <c r="M420" s="3"/>
      <c r="N420" s="3"/>
      <c r="O420" s="3"/>
    </row>
    <row r="421" spans="11:15" ht="13" x14ac:dyDescent="0.15">
      <c r="K421" s="3"/>
      <c r="L421" s="3"/>
      <c r="M421" s="3"/>
      <c r="N421" s="3"/>
      <c r="O421" s="3"/>
    </row>
    <row r="422" spans="11:15" ht="13" x14ac:dyDescent="0.15">
      <c r="K422" s="3"/>
      <c r="L422" s="3"/>
      <c r="M422" s="3"/>
      <c r="N422" s="3"/>
      <c r="O422" s="3"/>
    </row>
    <row r="423" spans="11:15" ht="13" x14ac:dyDescent="0.15">
      <c r="K423" s="3"/>
      <c r="L423" s="3"/>
      <c r="M423" s="3"/>
      <c r="N423" s="3"/>
      <c r="O423" s="3"/>
    </row>
    <row r="424" spans="11:15" ht="13" x14ac:dyDescent="0.15">
      <c r="K424" s="3"/>
      <c r="L424" s="3"/>
      <c r="M424" s="3"/>
      <c r="N424" s="3"/>
      <c r="O424" s="3"/>
    </row>
    <row r="425" spans="11:15" ht="13" x14ac:dyDescent="0.15">
      <c r="K425" s="3"/>
      <c r="L425" s="3"/>
      <c r="M425" s="3"/>
      <c r="N425" s="3"/>
      <c r="O425" s="3"/>
    </row>
    <row r="426" spans="11:15" ht="13" x14ac:dyDescent="0.15">
      <c r="K426" s="3"/>
      <c r="L426" s="3"/>
      <c r="M426" s="3"/>
      <c r="N426" s="3"/>
      <c r="O426" s="3"/>
    </row>
    <row r="427" spans="11:15" ht="13" x14ac:dyDescent="0.15">
      <c r="K427" s="3"/>
      <c r="L427" s="3"/>
      <c r="M427" s="3"/>
      <c r="N427" s="3"/>
      <c r="O427" s="3"/>
    </row>
    <row r="428" spans="11:15" ht="13" x14ac:dyDescent="0.15">
      <c r="K428" s="3"/>
      <c r="L428" s="3"/>
      <c r="M428" s="3"/>
      <c r="N428" s="3"/>
      <c r="O428" s="3"/>
    </row>
    <row r="429" spans="11:15" ht="13" x14ac:dyDescent="0.15">
      <c r="K429" s="3"/>
      <c r="L429" s="3"/>
      <c r="M429" s="3"/>
      <c r="N429" s="3"/>
      <c r="O429" s="3"/>
    </row>
    <row r="430" spans="11:15" ht="13" x14ac:dyDescent="0.15">
      <c r="K430" s="3"/>
      <c r="L430" s="3"/>
      <c r="M430" s="3"/>
      <c r="N430" s="3"/>
      <c r="O430" s="3"/>
    </row>
    <row r="431" spans="11:15" ht="13" x14ac:dyDescent="0.15">
      <c r="K431" s="3"/>
      <c r="L431" s="3"/>
      <c r="M431" s="3"/>
      <c r="N431" s="3"/>
      <c r="O431" s="3"/>
    </row>
    <row r="432" spans="11:15" ht="13" x14ac:dyDescent="0.15">
      <c r="K432" s="3"/>
      <c r="L432" s="3"/>
      <c r="M432" s="3"/>
      <c r="N432" s="3"/>
      <c r="O432" s="3"/>
    </row>
    <row r="433" spans="11:15" ht="13" x14ac:dyDescent="0.15">
      <c r="K433" s="3"/>
      <c r="L433" s="3"/>
      <c r="M433" s="3"/>
      <c r="N433" s="3"/>
      <c r="O433" s="3"/>
    </row>
    <row r="434" spans="11:15" ht="13" x14ac:dyDescent="0.15">
      <c r="K434" s="3"/>
      <c r="L434" s="3"/>
      <c r="M434" s="3"/>
      <c r="N434" s="3"/>
      <c r="O434" s="3"/>
    </row>
    <row r="435" spans="11:15" ht="13" x14ac:dyDescent="0.15">
      <c r="K435" s="3"/>
      <c r="L435" s="3"/>
      <c r="M435" s="3"/>
      <c r="N435" s="3"/>
      <c r="O435" s="3"/>
    </row>
    <row r="436" spans="11:15" ht="13" x14ac:dyDescent="0.15">
      <c r="K436" s="3"/>
      <c r="L436" s="3"/>
      <c r="M436" s="3"/>
      <c r="N436" s="3"/>
      <c r="O436" s="3"/>
    </row>
    <row r="437" spans="11:15" ht="13" x14ac:dyDescent="0.15">
      <c r="K437" s="3"/>
      <c r="L437" s="3"/>
      <c r="M437" s="3"/>
      <c r="N437" s="3"/>
      <c r="O437" s="3"/>
    </row>
    <row r="438" spans="11:15" ht="13" x14ac:dyDescent="0.15">
      <c r="K438" s="3"/>
      <c r="L438" s="3"/>
      <c r="M438" s="3"/>
      <c r="N438" s="3"/>
      <c r="O438" s="3"/>
    </row>
    <row r="439" spans="11:15" ht="13" x14ac:dyDescent="0.15">
      <c r="K439" s="3"/>
      <c r="L439" s="3"/>
      <c r="M439" s="3"/>
      <c r="N439" s="3"/>
      <c r="O439" s="3"/>
    </row>
    <row r="440" spans="11:15" ht="13" x14ac:dyDescent="0.15">
      <c r="K440" s="3"/>
      <c r="L440" s="3"/>
      <c r="M440" s="3"/>
      <c r="N440" s="3"/>
      <c r="O440" s="3"/>
    </row>
    <row r="441" spans="11:15" ht="13" x14ac:dyDescent="0.15">
      <c r="K441" s="3"/>
      <c r="L441" s="3"/>
      <c r="M441" s="3"/>
      <c r="N441" s="3"/>
      <c r="O441" s="3"/>
    </row>
    <row r="442" spans="11:15" ht="13" x14ac:dyDescent="0.15">
      <c r="K442" s="3"/>
      <c r="L442" s="3"/>
      <c r="M442" s="3"/>
      <c r="N442" s="3"/>
      <c r="O442" s="3"/>
    </row>
    <row r="443" spans="11:15" ht="13" x14ac:dyDescent="0.15">
      <c r="K443" s="3"/>
      <c r="L443" s="3"/>
      <c r="M443" s="3"/>
      <c r="N443" s="3"/>
      <c r="O443" s="3"/>
    </row>
    <row r="444" spans="11:15" ht="13" x14ac:dyDescent="0.15">
      <c r="K444" s="3"/>
      <c r="L444" s="3"/>
      <c r="M444" s="3"/>
      <c r="N444" s="3"/>
      <c r="O444" s="3"/>
    </row>
    <row r="445" spans="11:15" ht="13" x14ac:dyDescent="0.15">
      <c r="K445" s="3"/>
      <c r="L445" s="3"/>
      <c r="M445" s="3"/>
      <c r="N445" s="3"/>
      <c r="O445" s="3"/>
    </row>
    <row r="446" spans="11:15" ht="13" x14ac:dyDescent="0.15">
      <c r="K446" s="3"/>
      <c r="L446" s="3"/>
      <c r="M446" s="3"/>
      <c r="N446" s="3"/>
      <c r="O446" s="3"/>
    </row>
    <row r="447" spans="11:15" ht="13" x14ac:dyDescent="0.15">
      <c r="K447" s="3"/>
      <c r="L447" s="3"/>
      <c r="M447" s="3"/>
      <c r="N447" s="3"/>
      <c r="O447" s="3"/>
    </row>
    <row r="448" spans="11:15" ht="13" x14ac:dyDescent="0.15">
      <c r="K448" s="3"/>
      <c r="L448" s="3"/>
      <c r="M448" s="3"/>
      <c r="N448" s="3"/>
      <c r="O448" s="3"/>
    </row>
    <row r="449" spans="11:15" ht="13" x14ac:dyDescent="0.15">
      <c r="K449" s="3"/>
      <c r="L449" s="3"/>
      <c r="M449" s="3"/>
      <c r="N449" s="3"/>
      <c r="O449" s="3"/>
    </row>
    <row r="450" spans="11:15" ht="13" x14ac:dyDescent="0.15">
      <c r="K450" s="3"/>
      <c r="L450" s="3"/>
      <c r="M450" s="3"/>
      <c r="N450" s="3"/>
      <c r="O450" s="3"/>
    </row>
    <row r="451" spans="11:15" ht="13" x14ac:dyDescent="0.15">
      <c r="K451" s="3"/>
      <c r="L451" s="3"/>
      <c r="M451" s="3"/>
      <c r="N451" s="3"/>
      <c r="O451" s="3"/>
    </row>
    <row r="452" spans="11:15" ht="13" x14ac:dyDescent="0.15">
      <c r="K452" s="3"/>
      <c r="L452" s="3"/>
      <c r="M452" s="3"/>
      <c r="N452" s="3"/>
      <c r="O452" s="3"/>
    </row>
    <row r="453" spans="11:15" ht="13" x14ac:dyDescent="0.15">
      <c r="K453" s="3"/>
      <c r="L453" s="3"/>
      <c r="M453" s="3"/>
      <c r="N453" s="3"/>
      <c r="O453" s="3"/>
    </row>
    <row r="454" spans="11:15" ht="13" x14ac:dyDescent="0.15">
      <c r="K454" s="3"/>
      <c r="L454" s="3"/>
      <c r="M454" s="3"/>
      <c r="N454" s="3"/>
      <c r="O454" s="3"/>
    </row>
    <row r="455" spans="11:15" ht="13" x14ac:dyDescent="0.15">
      <c r="K455" s="3"/>
      <c r="L455" s="3"/>
      <c r="M455" s="3"/>
      <c r="N455" s="3"/>
      <c r="O455" s="3"/>
    </row>
    <row r="456" spans="11:15" ht="13" x14ac:dyDescent="0.15">
      <c r="K456" s="3"/>
      <c r="L456" s="3"/>
      <c r="M456" s="3"/>
      <c r="N456" s="3"/>
      <c r="O456" s="3"/>
    </row>
    <row r="457" spans="11:15" ht="13" x14ac:dyDescent="0.15">
      <c r="K457" s="3"/>
      <c r="L457" s="3"/>
      <c r="M457" s="3"/>
      <c r="N457" s="3"/>
      <c r="O457" s="3"/>
    </row>
    <row r="458" spans="11:15" ht="13" x14ac:dyDescent="0.15">
      <c r="K458" s="3"/>
      <c r="L458" s="3"/>
      <c r="M458" s="3"/>
      <c r="N458" s="3"/>
      <c r="O458" s="3"/>
    </row>
    <row r="459" spans="11:15" ht="13" x14ac:dyDescent="0.15">
      <c r="K459" s="3"/>
      <c r="L459" s="3"/>
      <c r="M459" s="3"/>
      <c r="N459" s="3"/>
      <c r="O459" s="3"/>
    </row>
    <row r="460" spans="11:15" ht="13" x14ac:dyDescent="0.15">
      <c r="K460" s="3"/>
      <c r="L460" s="3"/>
      <c r="M460" s="3"/>
      <c r="N460" s="3"/>
      <c r="O460" s="3"/>
    </row>
    <row r="461" spans="11:15" ht="13" x14ac:dyDescent="0.15">
      <c r="K461" s="3"/>
      <c r="L461" s="3"/>
      <c r="M461" s="3"/>
      <c r="N461" s="3"/>
      <c r="O461" s="3"/>
    </row>
    <row r="462" spans="11:15" ht="13" x14ac:dyDescent="0.15">
      <c r="K462" s="3"/>
      <c r="L462" s="3"/>
      <c r="M462" s="3"/>
      <c r="N462" s="3"/>
      <c r="O462" s="3"/>
    </row>
    <row r="463" spans="11:15" ht="13" x14ac:dyDescent="0.15">
      <c r="K463" s="3"/>
      <c r="L463" s="3"/>
      <c r="M463" s="3"/>
      <c r="N463" s="3"/>
      <c r="O463" s="3"/>
    </row>
    <row r="464" spans="11:15" ht="13" x14ac:dyDescent="0.15">
      <c r="K464" s="3"/>
      <c r="L464" s="3"/>
      <c r="M464" s="3"/>
      <c r="N464" s="3"/>
      <c r="O464" s="3"/>
    </row>
    <row r="465" spans="11:15" ht="13" x14ac:dyDescent="0.15">
      <c r="K465" s="3"/>
      <c r="L465" s="3"/>
      <c r="M465" s="3"/>
      <c r="N465" s="3"/>
      <c r="O465" s="3"/>
    </row>
    <row r="466" spans="11:15" ht="13" x14ac:dyDescent="0.15">
      <c r="K466" s="3"/>
      <c r="L466" s="3"/>
      <c r="M466" s="3"/>
      <c r="N466" s="3"/>
      <c r="O466" s="3"/>
    </row>
    <row r="467" spans="11:15" ht="13" x14ac:dyDescent="0.15">
      <c r="K467" s="3"/>
      <c r="L467" s="3"/>
      <c r="M467" s="3"/>
      <c r="N467" s="3"/>
      <c r="O467" s="3"/>
    </row>
    <row r="468" spans="11:15" ht="13" x14ac:dyDescent="0.15">
      <c r="K468" s="3"/>
      <c r="L468" s="3"/>
      <c r="M468" s="3"/>
      <c r="N468" s="3"/>
      <c r="O468" s="3"/>
    </row>
    <row r="469" spans="11:15" ht="13" x14ac:dyDescent="0.15">
      <c r="K469" s="3"/>
      <c r="L469" s="3"/>
      <c r="M469" s="3"/>
      <c r="N469" s="3"/>
      <c r="O469" s="3"/>
    </row>
    <row r="470" spans="11:15" ht="13" x14ac:dyDescent="0.15">
      <c r="K470" s="3"/>
      <c r="L470" s="3"/>
      <c r="M470" s="3"/>
      <c r="N470" s="3"/>
      <c r="O470" s="3"/>
    </row>
    <row r="471" spans="11:15" ht="13" x14ac:dyDescent="0.15">
      <c r="K471" s="3"/>
      <c r="L471" s="3"/>
      <c r="M471" s="3"/>
      <c r="N471" s="3"/>
      <c r="O471" s="3"/>
    </row>
    <row r="472" spans="11:15" ht="13" x14ac:dyDescent="0.15">
      <c r="K472" s="3"/>
      <c r="L472" s="3"/>
      <c r="M472" s="3"/>
      <c r="N472" s="3"/>
      <c r="O472" s="3"/>
    </row>
    <row r="473" spans="11:15" ht="13" x14ac:dyDescent="0.15">
      <c r="K473" s="3"/>
      <c r="L473" s="3"/>
      <c r="M473" s="3"/>
      <c r="N473" s="3"/>
      <c r="O473" s="3"/>
    </row>
    <row r="474" spans="11:15" ht="13" x14ac:dyDescent="0.15">
      <c r="K474" s="3"/>
      <c r="L474" s="3"/>
      <c r="M474" s="3"/>
      <c r="N474" s="3"/>
      <c r="O474" s="3"/>
    </row>
    <row r="475" spans="11:15" ht="13" x14ac:dyDescent="0.15">
      <c r="K475" s="3"/>
      <c r="L475" s="3"/>
      <c r="M475" s="3"/>
      <c r="N475" s="3"/>
      <c r="O475" s="3"/>
    </row>
    <row r="476" spans="11:15" ht="13" x14ac:dyDescent="0.15">
      <c r="K476" s="3"/>
      <c r="L476" s="3"/>
      <c r="M476" s="3"/>
      <c r="N476" s="3"/>
      <c r="O476" s="3"/>
    </row>
    <row r="477" spans="11:15" ht="13" x14ac:dyDescent="0.15">
      <c r="K477" s="3"/>
      <c r="L477" s="3"/>
      <c r="M477" s="3"/>
      <c r="N477" s="3"/>
      <c r="O477" s="3"/>
    </row>
    <row r="478" spans="11:15" ht="13" x14ac:dyDescent="0.15">
      <c r="K478" s="3"/>
      <c r="L478" s="3"/>
      <c r="M478" s="3"/>
      <c r="N478" s="3"/>
      <c r="O478" s="3"/>
    </row>
    <row r="479" spans="11:15" ht="13" x14ac:dyDescent="0.15">
      <c r="K479" s="3"/>
      <c r="L479" s="3"/>
      <c r="M479" s="3"/>
      <c r="N479" s="3"/>
      <c r="O479" s="3"/>
    </row>
    <row r="480" spans="11:15" ht="13" x14ac:dyDescent="0.15">
      <c r="K480" s="3"/>
      <c r="L480" s="3"/>
      <c r="M480" s="3"/>
      <c r="N480" s="3"/>
      <c r="O480" s="3"/>
    </row>
    <row r="481" spans="11:15" ht="13" x14ac:dyDescent="0.15">
      <c r="K481" s="3"/>
      <c r="L481" s="3"/>
      <c r="M481" s="3"/>
      <c r="N481" s="3"/>
      <c r="O481" s="3"/>
    </row>
    <row r="482" spans="11:15" ht="13" x14ac:dyDescent="0.15">
      <c r="K482" s="3"/>
      <c r="L482" s="3"/>
      <c r="M482" s="3"/>
      <c r="N482" s="3"/>
      <c r="O482" s="3"/>
    </row>
    <row r="483" spans="11:15" ht="13" x14ac:dyDescent="0.15">
      <c r="K483" s="3"/>
      <c r="L483" s="3"/>
      <c r="M483" s="3"/>
      <c r="N483" s="3"/>
      <c r="O483" s="3"/>
    </row>
    <row r="484" spans="11:15" ht="13" x14ac:dyDescent="0.15">
      <c r="K484" s="3"/>
      <c r="L484" s="3"/>
      <c r="M484" s="3"/>
      <c r="N484" s="3"/>
      <c r="O484" s="3"/>
    </row>
    <row r="485" spans="11:15" ht="13" x14ac:dyDescent="0.15">
      <c r="K485" s="3"/>
      <c r="L485" s="3"/>
      <c r="M485" s="3"/>
      <c r="N485" s="3"/>
      <c r="O485" s="3"/>
    </row>
    <row r="486" spans="11:15" ht="13" x14ac:dyDescent="0.15">
      <c r="K486" s="3"/>
      <c r="L486" s="3"/>
      <c r="M486" s="3"/>
      <c r="N486" s="3"/>
      <c r="O486" s="3"/>
    </row>
    <row r="487" spans="11:15" ht="13" x14ac:dyDescent="0.15">
      <c r="K487" s="3"/>
      <c r="L487" s="3"/>
      <c r="M487" s="3"/>
      <c r="N487" s="3"/>
      <c r="O487" s="3"/>
    </row>
    <row r="488" spans="11:15" ht="13" x14ac:dyDescent="0.15">
      <c r="K488" s="3"/>
      <c r="L488" s="3"/>
      <c r="M488" s="3"/>
      <c r="N488" s="3"/>
      <c r="O488" s="3"/>
    </row>
    <row r="489" spans="11:15" ht="13" x14ac:dyDescent="0.15">
      <c r="K489" s="3"/>
      <c r="L489" s="3"/>
      <c r="M489" s="3"/>
      <c r="N489" s="3"/>
      <c r="O489" s="3"/>
    </row>
    <row r="490" spans="11:15" ht="13" x14ac:dyDescent="0.15">
      <c r="K490" s="3"/>
      <c r="L490" s="3"/>
      <c r="M490" s="3"/>
      <c r="N490" s="3"/>
      <c r="O490" s="3"/>
    </row>
    <row r="491" spans="11:15" ht="13" x14ac:dyDescent="0.15">
      <c r="K491" s="3"/>
      <c r="L491" s="3"/>
      <c r="M491" s="3"/>
      <c r="N491" s="3"/>
      <c r="O491" s="3"/>
    </row>
    <row r="492" spans="11:15" ht="13" x14ac:dyDescent="0.15">
      <c r="K492" s="3"/>
      <c r="L492" s="3"/>
      <c r="M492" s="3"/>
      <c r="N492" s="3"/>
      <c r="O492" s="3"/>
    </row>
    <row r="493" spans="11:15" ht="13" x14ac:dyDescent="0.15">
      <c r="K493" s="3"/>
      <c r="L493" s="3"/>
      <c r="M493" s="3"/>
      <c r="N493" s="3"/>
      <c r="O493" s="3"/>
    </row>
    <row r="494" spans="11:15" ht="13" x14ac:dyDescent="0.15">
      <c r="K494" s="3"/>
      <c r="L494" s="3"/>
      <c r="M494" s="3"/>
      <c r="N494" s="3"/>
      <c r="O494" s="3"/>
    </row>
    <row r="495" spans="11:15" ht="13" x14ac:dyDescent="0.15">
      <c r="K495" s="3"/>
      <c r="L495" s="3"/>
      <c r="M495" s="3"/>
      <c r="N495" s="3"/>
      <c r="O495" s="3"/>
    </row>
    <row r="496" spans="11:15" ht="13" x14ac:dyDescent="0.15">
      <c r="K496" s="3"/>
      <c r="L496" s="3"/>
      <c r="M496" s="3"/>
      <c r="N496" s="3"/>
      <c r="O496" s="3"/>
    </row>
    <row r="497" spans="11:15" ht="13" x14ac:dyDescent="0.15">
      <c r="K497" s="3"/>
      <c r="L497" s="3"/>
      <c r="M497" s="3"/>
      <c r="N497" s="3"/>
      <c r="O497" s="3"/>
    </row>
    <row r="498" spans="11:15" ht="13" x14ac:dyDescent="0.15">
      <c r="K498" s="3"/>
      <c r="L498" s="3"/>
      <c r="M498" s="3"/>
      <c r="N498" s="3"/>
      <c r="O498" s="3"/>
    </row>
    <row r="499" spans="11:15" ht="13" x14ac:dyDescent="0.15">
      <c r="K499" s="3"/>
      <c r="L499" s="3"/>
      <c r="M499" s="3"/>
      <c r="N499" s="3"/>
      <c r="O499" s="3"/>
    </row>
    <row r="500" spans="11:15" ht="13" x14ac:dyDescent="0.15">
      <c r="K500" s="3"/>
      <c r="L500" s="3"/>
      <c r="M500" s="3"/>
      <c r="N500" s="3"/>
      <c r="O500" s="3"/>
    </row>
    <row r="501" spans="11:15" ht="13" x14ac:dyDescent="0.15">
      <c r="K501" s="3"/>
      <c r="L501" s="3"/>
      <c r="M501" s="3"/>
      <c r="N501" s="3"/>
      <c r="O501" s="3"/>
    </row>
    <row r="502" spans="11:15" ht="13" x14ac:dyDescent="0.15">
      <c r="K502" s="3"/>
      <c r="L502" s="3"/>
      <c r="M502" s="3"/>
      <c r="N502" s="3"/>
      <c r="O502" s="3"/>
    </row>
    <row r="503" spans="11:15" ht="13" x14ac:dyDescent="0.15">
      <c r="K503" s="3"/>
      <c r="L503" s="3"/>
      <c r="M503" s="3"/>
      <c r="N503" s="3"/>
      <c r="O503" s="3"/>
    </row>
    <row r="504" spans="11:15" ht="13" x14ac:dyDescent="0.15">
      <c r="K504" s="3"/>
      <c r="L504" s="3"/>
      <c r="M504" s="3"/>
      <c r="N504" s="3"/>
      <c r="O504" s="3"/>
    </row>
    <row r="505" spans="11:15" ht="13" x14ac:dyDescent="0.15">
      <c r="K505" s="3"/>
      <c r="L505" s="3"/>
      <c r="M505" s="3"/>
      <c r="N505" s="3"/>
      <c r="O505" s="3"/>
    </row>
    <row r="506" spans="11:15" ht="13" x14ac:dyDescent="0.15">
      <c r="K506" s="3"/>
      <c r="L506" s="3"/>
      <c r="M506" s="3"/>
      <c r="N506" s="3"/>
      <c r="O506" s="3"/>
    </row>
    <row r="507" spans="11:15" ht="13" x14ac:dyDescent="0.15">
      <c r="K507" s="3"/>
      <c r="L507" s="3"/>
      <c r="M507" s="3"/>
      <c r="N507" s="3"/>
      <c r="O507" s="3"/>
    </row>
    <row r="508" spans="11:15" ht="13" x14ac:dyDescent="0.15">
      <c r="K508" s="3"/>
      <c r="L508" s="3"/>
      <c r="M508" s="3"/>
      <c r="N508" s="3"/>
      <c r="O508" s="3"/>
    </row>
    <row r="509" spans="11:15" ht="13" x14ac:dyDescent="0.15">
      <c r="K509" s="3"/>
      <c r="L509" s="3"/>
      <c r="M509" s="3"/>
      <c r="N509" s="3"/>
      <c r="O509" s="3"/>
    </row>
    <row r="510" spans="11:15" ht="13" x14ac:dyDescent="0.15">
      <c r="K510" s="3"/>
      <c r="L510" s="3"/>
      <c r="M510" s="3"/>
      <c r="N510" s="3"/>
      <c r="O510" s="3"/>
    </row>
    <row r="511" spans="11:15" ht="13" x14ac:dyDescent="0.15">
      <c r="K511" s="3"/>
      <c r="L511" s="3"/>
      <c r="M511" s="3"/>
      <c r="N511" s="3"/>
      <c r="O511" s="3"/>
    </row>
    <row r="512" spans="11:15" ht="13" x14ac:dyDescent="0.15">
      <c r="K512" s="3"/>
      <c r="L512" s="3"/>
      <c r="M512" s="3"/>
      <c r="N512" s="3"/>
      <c r="O512" s="3"/>
    </row>
    <row r="513" spans="11:15" ht="13" x14ac:dyDescent="0.15">
      <c r="K513" s="3"/>
      <c r="L513" s="3"/>
      <c r="M513" s="3"/>
      <c r="N513" s="3"/>
      <c r="O513" s="3"/>
    </row>
    <row r="514" spans="11:15" ht="13" x14ac:dyDescent="0.15">
      <c r="K514" s="3"/>
      <c r="L514" s="3"/>
      <c r="M514" s="3"/>
      <c r="N514" s="3"/>
      <c r="O514" s="3"/>
    </row>
    <row r="515" spans="11:15" ht="13" x14ac:dyDescent="0.15">
      <c r="K515" s="3"/>
      <c r="L515" s="3"/>
      <c r="M515" s="3"/>
      <c r="N515" s="3"/>
      <c r="O515" s="3"/>
    </row>
    <row r="516" spans="11:15" ht="13" x14ac:dyDescent="0.15">
      <c r="K516" s="3"/>
      <c r="L516" s="3"/>
      <c r="M516" s="3"/>
      <c r="N516" s="3"/>
      <c r="O516" s="3"/>
    </row>
    <row r="517" spans="11:15" ht="13" x14ac:dyDescent="0.15">
      <c r="K517" s="3"/>
      <c r="L517" s="3"/>
      <c r="M517" s="3"/>
      <c r="N517" s="3"/>
      <c r="O517" s="3"/>
    </row>
    <row r="518" spans="11:15" ht="13" x14ac:dyDescent="0.15">
      <c r="K518" s="3"/>
      <c r="L518" s="3"/>
      <c r="M518" s="3"/>
      <c r="N518" s="3"/>
      <c r="O518" s="3"/>
    </row>
    <row r="519" spans="11:15" ht="13" x14ac:dyDescent="0.15">
      <c r="K519" s="3"/>
      <c r="L519" s="3"/>
      <c r="M519" s="3"/>
      <c r="N519" s="3"/>
      <c r="O519" s="3"/>
    </row>
    <row r="520" spans="11:15" ht="13" x14ac:dyDescent="0.15">
      <c r="K520" s="3"/>
      <c r="L520" s="3"/>
      <c r="M520" s="3"/>
      <c r="N520" s="3"/>
      <c r="O520" s="3"/>
    </row>
    <row r="521" spans="11:15" ht="13" x14ac:dyDescent="0.15">
      <c r="K521" s="3"/>
      <c r="L521" s="3"/>
      <c r="M521" s="3"/>
      <c r="N521" s="3"/>
      <c r="O521" s="3"/>
    </row>
    <row r="522" spans="11:15" ht="13" x14ac:dyDescent="0.15">
      <c r="K522" s="3"/>
      <c r="L522" s="3"/>
      <c r="M522" s="3"/>
      <c r="N522" s="3"/>
      <c r="O522" s="3"/>
    </row>
    <row r="523" spans="11:15" ht="13" x14ac:dyDescent="0.15">
      <c r="K523" s="3"/>
      <c r="L523" s="3"/>
      <c r="M523" s="3"/>
      <c r="N523" s="3"/>
      <c r="O523" s="3"/>
    </row>
    <row r="524" spans="11:15" ht="13" x14ac:dyDescent="0.15">
      <c r="K524" s="3"/>
      <c r="L524" s="3"/>
      <c r="M524" s="3"/>
      <c r="N524" s="3"/>
      <c r="O524" s="3"/>
    </row>
    <row r="525" spans="11:15" ht="13" x14ac:dyDescent="0.15">
      <c r="K525" s="3"/>
      <c r="L525" s="3"/>
      <c r="M525" s="3"/>
      <c r="N525" s="3"/>
      <c r="O525" s="3"/>
    </row>
    <row r="526" spans="11:15" ht="13" x14ac:dyDescent="0.15">
      <c r="K526" s="3"/>
      <c r="L526" s="3"/>
      <c r="M526" s="3"/>
      <c r="N526" s="3"/>
      <c r="O526" s="3"/>
    </row>
    <row r="527" spans="11:15" ht="13" x14ac:dyDescent="0.15">
      <c r="K527" s="3"/>
      <c r="L527" s="3"/>
      <c r="M527" s="3"/>
      <c r="N527" s="3"/>
      <c r="O527" s="3"/>
    </row>
    <row r="528" spans="11:15" ht="13" x14ac:dyDescent="0.15">
      <c r="K528" s="3"/>
      <c r="L528" s="3"/>
      <c r="M528" s="3"/>
      <c r="N528" s="3"/>
      <c r="O528" s="3"/>
    </row>
    <row r="529" spans="11:15" ht="13" x14ac:dyDescent="0.15">
      <c r="K529" s="3"/>
      <c r="L529" s="3"/>
      <c r="M529" s="3"/>
      <c r="N529" s="3"/>
      <c r="O529" s="3"/>
    </row>
    <row r="530" spans="11:15" ht="13" x14ac:dyDescent="0.15">
      <c r="K530" s="3"/>
      <c r="L530" s="3"/>
      <c r="M530" s="3"/>
      <c r="N530" s="3"/>
      <c r="O530" s="3"/>
    </row>
    <row r="531" spans="11:15" ht="13" x14ac:dyDescent="0.15">
      <c r="K531" s="3"/>
      <c r="L531" s="3"/>
      <c r="M531" s="3"/>
      <c r="N531" s="3"/>
      <c r="O531" s="3"/>
    </row>
    <row r="532" spans="11:15" ht="13" x14ac:dyDescent="0.15">
      <c r="K532" s="3"/>
      <c r="L532" s="3"/>
      <c r="M532" s="3"/>
      <c r="N532" s="3"/>
      <c r="O532" s="3"/>
    </row>
    <row r="533" spans="11:15" ht="13" x14ac:dyDescent="0.15">
      <c r="K533" s="3"/>
      <c r="L533" s="3"/>
      <c r="M533" s="3"/>
      <c r="N533" s="3"/>
      <c r="O533" s="3"/>
    </row>
    <row r="534" spans="11:15" ht="13" x14ac:dyDescent="0.15">
      <c r="K534" s="3"/>
      <c r="L534" s="3"/>
      <c r="M534" s="3"/>
      <c r="N534" s="3"/>
      <c r="O534" s="3"/>
    </row>
    <row r="535" spans="11:15" ht="13" x14ac:dyDescent="0.15">
      <c r="K535" s="3"/>
      <c r="L535" s="3"/>
      <c r="M535" s="3"/>
      <c r="N535" s="3"/>
      <c r="O535" s="3"/>
    </row>
    <row r="536" spans="11:15" ht="13" x14ac:dyDescent="0.15">
      <c r="K536" s="3"/>
      <c r="L536" s="3"/>
      <c r="M536" s="3"/>
      <c r="N536" s="3"/>
      <c r="O536" s="3"/>
    </row>
    <row r="537" spans="11:15" ht="13" x14ac:dyDescent="0.15">
      <c r="K537" s="3"/>
      <c r="L537" s="3"/>
      <c r="M537" s="3"/>
      <c r="N537" s="3"/>
      <c r="O537" s="3"/>
    </row>
    <row r="538" spans="11:15" ht="13" x14ac:dyDescent="0.15">
      <c r="K538" s="3"/>
      <c r="L538" s="3"/>
      <c r="M538" s="3"/>
      <c r="N538" s="3"/>
      <c r="O538" s="3"/>
    </row>
    <row r="539" spans="11:15" ht="13" x14ac:dyDescent="0.15">
      <c r="K539" s="3"/>
      <c r="L539" s="3"/>
      <c r="M539" s="3"/>
      <c r="N539" s="3"/>
      <c r="O539" s="3"/>
    </row>
    <row r="540" spans="11:15" ht="13" x14ac:dyDescent="0.15">
      <c r="K540" s="3"/>
      <c r="L540" s="3"/>
      <c r="M540" s="3"/>
      <c r="N540" s="3"/>
      <c r="O540" s="3"/>
    </row>
    <row r="541" spans="11:15" ht="13" x14ac:dyDescent="0.15">
      <c r="K541" s="3"/>
      <c r="L541" s="3"/>
      <c r="M541" s="3"/>
      <c r="N541" s="3"/>
      <c r="O541" s="3"/>
    </row>
    <row r="542" spans="11:15" ht="13" x14ac:dyDescent="0.15">
      <c r="K542" s="3"/>
      <c r="L542" s="3"/>
      <c r="M542" s="3"/>
      <c r="N542" s="3"/>
      <c r="O542" s="3"/>
    </row>
    <row r="543" spans="11:15" ht="13" x14ac:dyDescent="0.15">
      <c r="K543" s="3"/>
      <c r="L543" s="3"/>
      <c r="M543" s="3"/>
      <c r="N543" s="3"/>
      <c r="O543" s="3"/>
    </row>
    <row r="544" spans="11:15" ht="13" x14ac:dyDescent="0.15">
      <c r="K544" s="3"/>
      <c r="L544" s="3"/>
      <c r="M544" s="3"/>
      <c r="N544" s="3"/>
      <c r="O544" s="3"/>
    </row>
    <row r="545" spans="11:15" ht="13" x14ac:dyDescent="0.15">
      <c r="K545" s="3"/>
      <c r="L545" s="3"/>
      <c r="M545" s="3"/>
      <c r="N545" s="3"/>
      <c r="O545" s="3"/>
    </row>
    <row r="546" spans="11:15" ht="13" x14ac:dyDescent="0.15">
      <c r="K546" s="3"/>
      <c r="L546" s="3"/>
      <c r="M546" s="3"/>
      <c r="N546" s="3"/>
      <c r="O546" s="3"/>
    </row>
    <row r="547" spans="11:15" ht="13" x14ac:dyDescent="0.15">
      <c r="K547" s="3"/>
      <c r="L547" s="3"/>
      <c r="M547" s="3"/>
      <c r="N547" s="3"/>
      <c r="O547" s="3"/>
    </row>
    <row r="548" spans="11:15" ht="13" x14ac:dyDescent="0.15">
      <c r="K548" s="3"/>
      <c r="L548" s="3"/>
      <c r="M548" s="3"/>
      <c r="N548" s="3"/>
      <c r="O548" s="3"/>
    </row>
    <row r="549" spans="11:15" ht="13" x14ac:dyDescent="0.15">
      <c r="K549" s="3"/>
      <c r="L549" s="3"/>
      <c r="M549" s="3"/>
      <c r="N549" s="3"/>
      <c r="O549" s="3"/>
    </row>
    <row r="550" spans="11:15" ht="13" x14ac:dyDescent="0.15">
      <c r="K550" s="3"/>
      <c r="L550" s="3"/>
      <c r="M550" s="3"/>
      <c r="N550" s="3"/>
      <c r="O550" s="3"/>
    </row>
    <row r="551" spans="11:15" ht="13" x14ac:dyDescent="0.15">
      <c r="K551" s="3"/>
      <c r="L551" s="3"/>
      <c r="M551" s="3"/>
      <c r="N551" s="3"/>
      <c r="O551" s="3"/>
    </row>
    <row r="552" spans="11:15" ht="13" x14ac:dyDescent="0.15">
      <c r="K552" s="3"/>
      <c r="L552" s="3"/>
      <c r="M552" s="3"/>
      <c r="N552" s="3"/>
      <c r="O552" s="3"/>
    </row>
    <row r="553" spans="11:15" ht="13" x14ac:dyDescent="0.15">
      <c r="K553" s="3"/>
      <c r="L553" s="3"/>
      <c r="M553" s="3"/>
      <c r="N553" s="3"/>
      <c r="O553" s="3"/>
    </row>
    <row r="554" spans="11:15" ht="13" x14ac:dyDescent="0.15">
      <c r="K554" s="3"/>
      <c r="L554" s="3"/>
      <c r="M554" s="3"/>
      <c r="N554" s="3"/>
      <c r="O554" s="3"/>
    </row>
    <row r="555" spans="11:15" ht="13" x14ac:dyDescent="0.15">
      <c r="K555" s="3"/>
      <c r="L555" s="3"/>
      <c r="M555" s="3"/>
      <c r="N555" s="3"/>
      <c r="O555" s="3"/>
    </row>
    <row r="556" spans="11:15" ht="13" x14ac:dyDescent="0.15">
      <c r="K556" s="3"/>
      <c r="L556" s="3"/>
      <c r="M556" s="3"/>
      <c r="N556" s="3"/>
      <c r="O556" s="3"/>
    </row>
    <row r="557" spans="11:15" ht="13" x14ac:dyDescent="0.15">
      <c r="K557" s="3"/>
      <c r="L557" s="3"/>
      <c r="M557" s="3"/>
      <c r="N557" s="3"/>
      <c r="O557" s="3"/>
    </row>
    <row r="558" spans="11:15" ht="13" x14ac:dyDescent="0.15">
      <c r="K558" s="3"/>
      <c r="L558" s="3"/>
      <c r="M558" s="3"/>
      <c r="N558" s="3"/>
      <c r="O558" s="3"/>
    </row>
    <row r="559" spans="11:15" ht="13" x14ac:dyDescent="0.15">
      <c r="K559" s="3"/>
      <c r="L559" s="3"/>
      <c r="M559" s="3"/>
      <c r="N559" s="3"/>
      <c r="O559" s="3"/>
    </row>
    <row r="560" spans="11:15" ht="13" x14ac:dyDescent="0.15">
      <c r="K560" s="3"/>
      <c r="L560" s="3"/>
      <c r="M560" s="3"/>
      <c r="N560" s="3"/>
      <c r="O560" s="3"/>
    </row>
    <row r="561" spans="11:15" ht="13" x14ac:dyDescent="0.15">
      <c r="K561" s="3"/>
      <c r="L561" s="3"/>
      <c r="M561" s="3"/>
      <c r="N561" s="3"/>
      <c r="O561" s="3"/>
    </row>
    <row r="562" spans="11:15" ht="13" x14ac:dyDescent="0.15">
      <c r="K562" s="3"/>
      <c r="L562" s="3"/>
      <c r="M562" s="3"/>
      <c r="N562" s="3"/>
      <c r="O562" s="3"/>
    </row>
    <row r="563" spans="11:15" ht="13" x14ac:dyDescent="0.15">
      <c r="K563" s="3"/>
      <c r="L563" s="3"/>
      <c r="M563" s="3"/>
      <c r="N563" s="3"/>
      <c r="O563" s="3"/>
    </row>
    <row r="564" spans="11:15" ht="13" x14ac:dyDescent="0.15">
      <c r="K564" s="3"/>
      <c r="L564" s="3"/>
      <c r="M564" s="3"/>
      <c r="N564" s="3"/>
      <c r="O564" s="3"/>
    </row>
    <row r="565" spans="11:15" ht="13" x14ac:dyDescent="0.15">
      <c r="K565" s="3"/>
      <c r="L565" s="3"/>
      <c r="M565" s="3"/>
      <c r="N565" s="3"/>
      <c r="O565" s="3"/>
    </row>
    <row r="566" spans="11:15" ht="13" x14ac:dyDescent="0.15">
      <c r="K566" s="3"/>
      <c r="L566" s="3"/>
      <c r="M566" s="3"/>
      <c r="N566" s="3"/>
      <c r="O566" s="3"/>
    </row>
    <row r="567" spans="11:15" ht="13" x14ac:dyDescent="0.15">
      <c r="K567" s="3"/>
      <c r="L567" s="3"/>
      <c r="M567" s="3"/>
      <c r="N567" s="3"/>
      <c r="O567" s="3"/>
    </row>
    <row r="568" spans="11:15" ht="13" x14ac:dyDescent="0.15">
      <c r="K568" s="3"/>
      <c r="L568" s="3"/>
      <c r="M568" s="3"/>
      <c r="N568" s="3"/>
      <c r="O568" s="3"/>
    </row>
    <row r="569" spans="11:15" ht="13" x14ac:dyDescent="0.15">
      <c r="K569" s="3"/>
      <c r="L569" s="3"/>
      <c r="M569" s="3"/>
      <c r="N569" s="3"/>
      <c r="O569" s="3"/>
    </row>
    <row r="570" spans="11:15" ht="13" x14ac:dyDescent="0.15">
      <c r="K570" s="3"/>
      <c r="L570" s="3"/>
      <c r="M570" s="3"/>
      <c r="N570" s="3"/>
      <c r="O570" s="3"/>
    </row>
    <row r="571" spans="11:15" ht="13" x14ac:dyDescent="0.15">
      <c r="K571" s="3"/>
      <c r="L571" s="3"/>
      <c r="M571" s="3"/>
      <c r="N571" s="3"/>
      <c r="O571" s="3"/>
    </row>
    <row r="572" spans="11:15" ht="13" x14ac:dyDescent="0.15">
      <c r="K572" s="3"/>
      <c r="L572" s="3"/>
      <c r="M572" s="3"/>
      <c r="N572" s="3"/>
      <c r="O572" s="3"/>
    </row>
    <row r="573" spans="11:15" ht="13" x14ac:dyDescent="0.15">
      <c r="K573" s="3"/>
      <c r="L573" s="3"/>
      <c r="M573" s="3"/>
      <c r="N573" s="3"/>
      <c r="O573" s="3"/>
    </row>
    <row r="574" spans="11:15" ht="13" x14ac:dyDescent="0.15">
      <c r="K574" s="3"/>
      <c r="L574" s="3"/>
      <c r="M574" s="3"/>
      <c r="N574" s="3"/>
      <c r="O574" s="3"/>
    </row>
    <row r="575" spans="11:15" ht="13" x14ac:dyDescent="0.15">
      <c r="K575" s="3"/>
      <c r="L575" s="3"/>
      <c r="M575" s="3"/>
      <c r="N575" s="3"/>
      <c r="O575" s="3"/>
    </row>
    <row r="576" spans="11:15" ht="13" x14ac:dyDescent="0.15">
      <c r="K576" s="3"/>
      <c r="L576" s="3"/>
      <c r="M576" s="3"/>
      <c r="N576" s="3"/>
      <c r="O576" s="3"/>
    </row>
    <row r="577" spans="11:15" ht="13" x14ac:dyDescent="0.15">
      <c r="K577" s="3"/>
      <c r="L577" s="3"/>
      <c r="M577" s="3"/>
      <c r="N577" s="3"/>
      <c r="O577" s="3"/>
    </row>
    <row r="578" spans="11:15" ht="13" x14ac:dyDescent="0.15">
      <c r="K578" s="3"/>
      <c r="L578" s="3"/>
      <c r="M578" s="3"/>
      <c r="N578" s="3"/>
      <c r="O578" s="3"/>
    </row>
    <row r="579" spans="11:15" ht="13" x14ac:dyDescent="0.15">
      <c r="K579" s="3"/>
      <c r="L579" s="3"/>
      <c r="M579" s="3"/>
      <c r="N579" s="3"/>
      <c r="O579" s="3"/>
    </row>
    <row r="580" spans="11:15" ht="13" x14ac:dyDescent="0.15">
      <c r="K580" s="3"/>
      <c r="L580" s="3"/>
      <c r="M580" s="3"/>
      <c r="N580" s="3"/>
      <c r="O580" s="3"/>
    </row>
    <row r="581" spans="11:15" ht="13" x14ac:dyDescent="0.15">
      <c r="K581" s="3"/>
      <c r="L581" s="3"/>
      <c r="M581" s="3"/>
      <c r="N581" s="3"/>
      <c r="O581" s="3"/>
    </row>
    <row r="582" spans="11:15" ht="13" x14ac:dyDescent="0.15">
      <c r="K582" s="3"/>
      <c r="L582" s="3"/>
      <c r="M582" s="3"/>
      <c r="N582" s="3"/>
      <c r="O582" s="3"/>
    </row>
    <row r="583" spans="11:15" ht="13" x14ac:dyDescent="0.15">
      <c r="K583" s="3"/>
      <c r="L583" s="3"/>
      <c r="M583" s="3"/>
      <c r="N583" s="3"/>
      <c r="O583" s="3"/>
    </row>
    <row r="584" spans="11:15" ht="13" x14ac:dyDescent="0.15">
      <c r="K584" s="3"/>
      <c r="L584" s="3"/>
      <c r="M584" s="3"/>
      <c r="N584" s="3"/>
      <c r="O584" s="3"/>
    </row>
    <row r="585" spans="11:15" ht="13" x14ac:dyDescent="0.15">
      <c r="K585" s="3"/>
      <c r="L585" s="3"/>
      <c r="M585" s="3"/>
      <c r="N585" s="3"/>
      <c r="O585" s="3"/>
    </row>
    <row r="586" spans="11:15" ht="13" x14ac:dyDescent="0.15">
      <c r="K586" s="3"/>
      <c r="L586" s="3"/>
      <c r="M586" s="3"/>
      <c r="N586" s="3"/>
      <c r="O586" s="3"/>
    </row>
    <row r="587" spans="11:15" ht="13" x14ac:dyDescent="0.15">
      <c r="K587" s="3"/>
      <c r="L587" s="3"/>
      <c r="M587" s="3"/>
      <c r="N587" s="3"/>
      <c r="O587" s="3"/>
    </row>
    <row r="588" spans="11:15" ht="13" x14ac:dyDescent="0.15">
      <c r="K588" s="3"/>
      <c r="L588" s="3"/>
      <c r="M588" s="3"/>
      <c r="N588" s="3"/>
      <c r="O588" s="3"/>
    </row>
    <row r="589" spans="11:15" ht="13" x14ac:dyDescent="0.15">
      <c r="K589" s="3"/>
      <c r="L589" s="3"/>
      <c r="M589" s="3"/>
      <c r="N589" s="3"/>
      <c r="O589" s="3"/>
    </row>
    <row r="590" spans="11:15" ht="13" x14ac:dyDescent="0.15">
      <c r="K590" s="3"/>
      <c r="L590" s="3"/>
      <c r="M590" s="3"/>
      <c r="N590" s="3"/>
      <c r="O590" s="3"/>
    </row>
    <row r="591" spans="11:15" ht="13" x14ac:dyDescent="0.15">
      <c r="K591" s="3"/>
      <c r="L591" s="3"/>
      <c r="M591" s="3"/>
      <c r="N591" s="3"/>
      <c r="O591" s="3"/>
    </row>
    <row r="592" spans="11:15" ht="13" x14ac:dyDescent="0.15">
      <c r="K592" s="3"/>
      <c r="L592" s="3"/>
      <c r="M592" s="3"/>
      <c r="N592" s="3"/>
      <c r="O592" s="3"/>
    </row>
    <row r="593" spans="11:15" ht="13" x14ac:dyDescent="0.15">
      <c r="K593" s="3"/>
      <c r="L593" s="3"/>
      <c r="M593" s="3"/>
      <c r="N593" s="3"/>
      <c r="O593" s="3"/>
    </row>
    <row r="594" spans="11:15" ht="13" x14ac:dyDescent="0.15">
      <c r="K594" s="3"/>
      <c r="L594" s="3"/>
      <c r="M594" s="3"/>
      <c r="N594" s="3"/>
      <c r="O594" s="3"/>
    </row>
    <row r="595" spans="11:15" ht="13" x14ac:dyDescent="0.15">
      <c r="K595" s="3"/>
      <c r="L595" s="3"/>
      <c r="M595" s="3"/>
      <c r="N595" s="3"/>
      <c r="O595" s="3"/>
    </row>
    <row r="596" spans="11:15" ht="13" x14ac:dyDescent="0.15">
      <c r="K596" s="3"/>
      <c r="L596" s="3"/>
      <c r="M596" s="3"/>
      <c r="N596" s="3"/>
      <c r="O596" s="3"/>
    </row>
    <row r="597" spans="11:15" ht="13" x14ac:dyDescent="0.15">
      <c r="K597" s="3"/>
      <c r="L597" s="3"/>
      <c r="M597" s="3"/>
      <c r="N597" s="3"/>
      <c r="O597" s="3"/>
    </row>
    <row r="598" spans="11:15" ht="13" x14ac:dyDescent="0.15">
      <c r="K598" s="3"/>
      <c r="L598" s="3"/>
      <c r="M598" s="3"/>
      <c r="N598" s="3"/>
      <c r="O598" s="3"/>
    </row>
    <row r="599" spans="11:15" ht="13" x14ac:dyDescent="0.15">
      <c r="K599" s="3"/>
      <c r="L599" s="3"/>
      <c r="M599" s="3"/>
      <c r="N599" s="3"/>
      <c r="O599" s="3"/>
    </row>
    <row r="600" spans="11:15" ht="13" x14ac:dyDescent="0.15">
      <c r="K600" s="3"/>
      <c r="L600" s="3"/>
      <c r="M600" s="3"/>
      <c r="N600" s="3"/>
      <c r="O600" s="3"/>
    </row>
    <row r="601" spans="11:15" ht="13" x14ac:dyDescent="0.15">
      <c r="K601" s="3"/>
      <c r="L601" s="3"/>
      <c r="M601" s="3"/>
      <c r="N601" s="3"/>
      <c r="O601" s="3"/>
    </row>
    <row r="602" spans="11:15" ht="13" x14ac:dyDescent="0.15">
      <c r="K602" s="3"/>
      <c r="L602" s="3"/>
      <c r="M602" s="3"/>
      <c r="N602" s="3"/>
      <c r="O602" s="3"/>
    </row>
    <row r="603" spans="11:15" ht="13" x14ac:dyDescent="0.15">
      <c r="K603" s="3"/>
      <c r="L603" s="3"/>
      <c r="M603" s="3"/>
      <c r="N603" s="3"/>
      <c r="O603" s="3"/>
    </row>
    <row r="604" spans="11:15" ht="13" x14ac:dyDescent="0.15">
      <c r="K604" s="3"/>
      <c r="L604" s="3"/>
      <c r="M604" s="3"/>
      <c r="N604" s="3"/>
      <c r="O604" s="3"/>
    </row>
    <row r="605" spans="11:15" ht="13" x14ac:dyDescent="0.15">
      <c r="K605" s="3"/>
      <c r="L605" s="3"/>
      <c r="M605" s="3"/>
      <c r="N605" s="3"/>
      <c r="O605" s="3"/>
    </row>
    <row r="606" spans="11:15" ht="13" x14ac:dyDescent="0.15">
      <c r="K606" s="3"/>
      <c r="L606" s="3"/>
      <c r="M606" s="3"/>
      <c r="N606" s="3"/>
      <c r="O606" s="3"/>
    </row>
    <row r="607" spans="11:15" ht="13" x14ac:dyDescent="0.15">
      <c r="K607" s="3"/>
      <c r="L607" s="3"/>
      <c r="M607" s="3"/>
      <c r="N607" s="3"/>
      <c r="O607" s="3"/>
    </row>
    <row r="608" spans="11:15" ht="13" x14ac:dyDescent="0.15">
      <c r="K608" s="3"/>
      <c r="L608" s="3"/>
      <c r="M608" s="3"/>
      <c r="N608" s="3"/>
      <c r="O608" s="3"/>
    </row>
    <row r="609" spans="11:15" ht="13" x14ac:dyDescent="0.15">
      <c r="K609" s="3"/>
      <c r="L609" s="3"/>
      <c r="M609" s="3"/>
      <c r="N609" s="3"/>
      <c r="O609" s="3"/>
    </row>
    <row r="610" spans="11:15" ht="13" x14ac:dyDescent="0.15">
      <c r="K610" s="3"/>
      <c r="L610" s="3"/>
      <c r="M610" s="3"/>
      <c r="N610" s="3"/>
      <c r="O610" s="3"/>
    </row>
    <row r="611" spans="11:15" ht="13" x14ac:dyDescent="0.15">
      <c r="K611" s="3"/>
      <c r="L611" s="3"/>
      <c r="M611" s="3"/>
      <c r="N611" s="3"/>
      <c r="O611" s="3"/>
    </row>
    <row r="612" spans="11:15" ht="13" x14ac:dyDescent="0.15">
      <c r="K612" s="3"/>
      <c r="L612" s="3"/>
      <c r="M612" s="3"/>
      <c r="N612" s="3"/>
      <c r="O612" s="3"/>
    </row>
    <row r="613" spans="11:15" ht="13" x14ac:dyDescent="0.15">
      <c r="K613" s="3"/>
      <c r="L613" s="3"/>
      <c r="M613" s="3"/>
      <c r="N613" s="3"/>
      <c r="O613" s="3"/>
    </row>
    <row r="614" spans="11:15" ht="13" x14ac:dyDescent="0.15">
      <c r="K614" s="3"/>
      <c r="L614" s="3"/>
      <c r="M614" s="3"/>
      <c r="N614" s="3"/>
      <c r="O614" s="3"/>
    </row>
    <row r="615" spans="11:15" ht="13" x14ac:dyDescent="0.15">
      <c r="K615" s="3"/>
      <c r="L615" s="3"/>
      <c r="M615" s="3"/>
      <c r="N615" s="3"/>
      <c r="O615" s="3"/>
    </row>
    <row r="616" spans="11:15" ht="13" x14ac:dyDescent="0.15">
      <c r="K616" s="3"/>
      <c r="L616" s="3"/>
      <c r="M616" s="3"/>
      <c r="N616" s="3"/>
      <c r="O616" s="3"/>
    </row>
    <row r="617" spans="11:15" ht="13" x14ac:dyDescent="0.15">
      <c r="K617" s="3"/>
      <c r="L617" s="3"/>
      <c r="M617" s="3"/>
      <c r="N617" s="3"/>
      <c r="O617" s="3"/>
    </row>
    <row r="618" spans="11:15" ht="13" x14ac:dyDescent="0.15">
      <c r="K618" s="3"/>
      <c r="L618" s="3"/>
      <c r="M618" s="3"/>
      <c r="N618" s="3"/>
      <c r="O618" s="3"/>
    </row>
    <row r="619" spans="11:15" ht="13" x14ac:dyDescent="0.15">
      <c r="K619" s="3"/>
      <c r="L619" s="3"/>
      <c r="M619" s="3"/>
      <c r="N619" s="3"/>
      <c r="O619" s="3"/>
    </row>
    <row r="620" spans="11:15" ht="13" x14ac:dyDescent="0.15">
      <c r="K620" s="3"/>
      <c r="L620" s="3"/>
      <c r="M620" s="3"/>
      <c r="N620" s="3"/>
      <c r="O620" s="3"/>
    </row>
    <row r="621" spans="11:15" ht="13" x14ac:dyDescent="0.15">
      <c r="K621" s="3"/>
      <c r="L621" s="3"/>
      <c r="M621" s="3"/>
      <c r="N621" s="3"/>
      <c r="O621" s="3"/>
    </row>
    <row r="622" spans="11:15" ht="13" x14ac:dyDescent="0.15">
      <c r="K622" s="3"/>
      <c r="L622" s="3"/>
      <c r="M622" s="3"/>
      <c r="N622" s="3"/>
      <c r="O622" s="3"/>
    </row>
    <row r="623" spans="11:15" ht="13" x14ac:dyDescent="0.15">
      <c r="K623" s="3"/>
      <c r="L623" s="3"/>
      <c r="M623" s="3"/>
      <c r="N623" s="3"/>
      <c r="O623" s="3"/>
    </row>
    <row r="624" spans="11:15" ht="13" x14ac:dyDescent="0.15">
      <c r="K624" s="3"/>
      <c r="L624" s="3"/>
      <c r="M624" s="3"/>
      <c r="N624" s="3"/>
      <c r="O624" s="3"/>
    </row>
    <row r="625" spans="11:15" ht="13" x14ac:dyDescent="0.15">
      <c r="K625" s="3"/>
      <c r="L625" s="3"/>
      <c r="M625" s="3"/>
      <c r="N625" s="3"/>
      <c r="O625" s="3"/>
    </row>
    <row r="626" spans="11:15" ht="13" x14ac:dyDescent="0.15">
      <c r="K626" s="3"/>
      <c r="L626" s="3"/>
      <c r="M626" s="3"/>
      <c r="N626" s="3"/>
      <c r="O626" s="3"/>
    </row>
    <row r="627" spans="11:15" ht="13" x14ac:dyDescent="0.15">
      <c r="K627" s="3"/>
      <c r="L627" s="3"/>
      <c r="M627" s="3"/>
      <c r="N627" s="3"/>
      <c r="O627" s="3"/>
    </row>
    <row r="628" spans="11:15" ht="13" x14ac:dyDescent="0.15">
      <c r="K628" s="3"/>
      <c r="L628" s="3"/>
      <c r="M628" s="3"/>
      <c r="N628" s="3"/>
      <c r="O628" s="3"/>
    </row>
    <row r="629" spans="11:15" ht="13" x14ac:dyDescent="0.15">
      <c r="K629" s="3"/>
      <c r="L629" s="3"/>
      <c r="M629" s="3"/>
      <c r="N629" s="3"/>
      <c r="O629" s="3"/>
    </row>
    <row r="630" spans="11:15" ht="13" x14ac:dyDescent="0.15">
      <c r="K630" s="3"/>
      <c r="L630" s="3"/>
      <c r="M630" s="3"/>
      <c r="N630" s="3"/>
      <c r="O630" s="3"/>
    </row>
    <row r="631" spans="11:15" ht="13" x14ac:dyDescent="0.15">
      <c r="K631" s="3"/>
      <c r="L631" s="3"/>
      <c r="M631" s="3"/>
      <c r="N631" s="3"/>
      <c r="O631" s="3"/>
    </row>
    <row r="632" spans="11:15" ht="13" x14ac:dyDescent="0.15">
      <c r="K632" s="3"/>
      <c r="L632" s="3"/>
      <c r="M632" s="3"/>
      <c r="N632" s="3"/>
      <c r="O632" s="3"/>
    </row>
    <row r="633" spans="11:15" ht="13" x14ac:dyDescent="0.15">
      <c r="K633" s="3"/>
      <c r="L633" s="3"/>
      <c r="M633" s="3"/>
      <c r="N633" s="3"/>
      <c r="O633" s="3"/>
    </row>
    <row r="634" spans="11:15" ht="13" x14ac:dyDescent="0.15">
      <c r="K634" s="3"/>
      <c r="L634" s="3"/>
      <c r="M634" s="3"/>
      <c r="N634" s="3"/>
      <c r="O634" s="3"/>
    </row>
    <row r="635" spans="11:15" ht="13" x14ac:dyDescent="0.15">
      <c r="K635" s="3"/>
      <c r="L635" s="3"/>
      <c r="M635" s="3"/>
      <c r="N635" s="3"/>
      <c r="O635" s="3"/>
    </row>
    <row r="636" spans="11:15" ht="13" x14ac:dyDescent="0.15">
      <c r="K636" s="3"/>
      <c r="L636" s="3"/>
      <c r="M636" s="3"/>
      <c r="N636" s="3"/>
      <c r="O636" s="3"/>
    </row>
    <row r="637" spans="11:15" ht="13" x14ac:dyDescent="0.15">
      <c r="K637" s="3"/>
      <c r="L637" s="3"/>
      <c r="M637" s="3"/>
      <c r="N637" s="3"/>
      <c r="O637" s="3"/>
    </row>
    <row r="638" spans="11:15" ht="13" x14ac:dyDescent="0.15">
      <c r="K638" s="3"/>
      <c r="L638" s="3"/>
      <c r="M638" s="3"/>
      <c r="N638" s="3"/>
      <c r="O638" s="3"/>
    </row>
    <row r="639" spans="11:15" ht="13" x14ac:dyDescent="0.15">
      <c r="K639" s="3"/>
      <c r="L639" s="3"/>
      <c r="M639" s="3"/>
      <c r="N639" s="3"/>
      <c r="O639" s="3"/>
    </row>
    <row r="640" spans="11:15" ht="13" x14ac:dyDescent="0.15">
      <c r="K640" s="3"/>
      <c r="L640" s="3"/>
      <c r="M640" s="3"/>
      <c r="N640" s="3"/>
      <c r="O640" s="3"/>
    </row>
    <row r="641" spans="11:15" ht="13" x14ac:dyDescent="0.15">
      <c r="K641" s="3"/>
      <c r="L641" s="3"/>
      <c r="M641" s="3"/>
      <c r="N641" s="3"/>
      <c r="O641" s="3"/>
    </row>
    <row r="642" spans="11:15" ht="13" x14ac:dyDescent="0.15">
      <c r="K642" s="3"/>
      <c r="L642" s="3"/>
      <c r="M642" s="3"/>
      <c r="N642" s="3"/>
      <c r="O642" s="3"/>
    </row>
    <row r="643" spans="11:15" ht="13" x14ac:dyDescent="0.15">
      <c r="K643" s="3"/>
      <c r="L643" s="3"/>
      <c r="M643" s="3"/>
      <c r="N643" s="3"/>
      <c r="O643" s="3"/>
    </row>
    <row r="644" spans="11:15" ht="13" x14ac:dyDescent="0.15">
      <c r="K644" s="3"/>
      <c r="L644" s="3"/>
      <c r="M644" s="3"/>
      <c r="N644" s="3"/>
      <c r="O644" s="3"/>
    </row>
    <row r="645" spans="11:15" ht="13" x14ac:dyDescent="0.15">
      <c r="K645" s="3"/>
      <c r="L645" s="3"/>
      <c r="M645" s="3"/>
      <c r="N645" s="3"/>
      <c r="O645" s="3"/>
    </row>
    <row r="646" spans="11:15" ht="13" x14ac:dyDescent="0.15">
      <c r="K646" s="3"/>
      <c r="L646" s="3"/>
      <c r="M646" s="3"/>
      <c r="N646" s="3"/>
      <c r="O646" s="3"/>
    </row>
    <row r="647" spans="11:15" ht="13" x14ac:dyDescent="0.15">
      <c r="K647" s="3"/>
      <c r="L647" s="3"/>
      <c r="M647" s="3"/>
      <c r="N647" s="3"/>
      <c r="O647" s="3"/>
    </row>
    <row r="648" spans="11:15" ht="13" x14ac:dyDescent="0.15">
      <c r="K648" s="3"/>
      <c r="L648" s="3"/>
      <c r="M648" s="3"/>
      <c r="N648" s="3"/>
      <c r="O648" s="3"/>
    </row>
    <row r="649" spans="11:15" ht="13" x14ac:dyDescent="0.15">
      <c r="K649" s="3"/>
      <c r="L649" s="3"/>
      <c r="M649" s="3"/>
      <c r="N649" s="3"/>
      <c r="O649" s="3"/>
    </row>
    <row r="650" spans="11:15" ht="13" x14ac:dyDescent="0.15">
      <c r="K650" s="3"/>
      <c r="L650" s="3"/>
      <c r="M650" s="3"/>
      <c r="N650" s="3"/>
      <c r="O650" s="3"/>
    </row>
    <row r="651" spans="11:15" ht="13" x14ac:dyDescent="0.15">
      <c r="K651" s="3"/>
      <c r="L651" s="3"/>
      <c r="M651" s="3"/>
      <c r="N651" s="3"/>
      <c r="O651" s="3"/>
    </row>
    <row r="652" spans="11:15" ht="13" x14ac:dyDescent="0.15">
      <c r="K652" s="3"/>
      <c r="L652" s="3"/>
      <c r="M652" s="3"/>
      <c r="N652" s="3"/>
      <c r="O652" s="3"/>
    </row>
    <row r="653" spans="11:15" ht="13" x14ac:dyDescent="0.15">
      <c r="K653" s="3"/>
      <c r="L653" s="3"/>
      <c r="M653" s="3"/>
      <c r="N653" s="3"/>
      <c r="O653" s="3"/>
    </row>
    <row r="654" spans="11:15" ht="13" x14ac:dyDescent="0.15">
      <c r="K654" s="3"/>
      <c r="L654" s="3"/>
      <c r="M654" s="3"/>
      <c r="N654" s="3"/>
      <c r="O654" s="3"/>
    </row>
    <row r="655" spans="11:15" ht="13" x14ac:dyDescent="0.15">
      <c r="K655" s="3"/>
      <c r="L655" s="3"/>
      <c r="M655" s="3"/>
      <c r="N655" s="3"/>
      <c r="O655" s="3"/>
    </row>
    <row r="656" spans="11:15" ht="13" x14ac:dyDescent="0.15">
      <c r="K656" s="3"/>
      <c r="L656" s="3"/>
      <c r="M656" s="3"/>
      <c r="N656" s="3"/>
      <c r="O656" s="3"/>
    </row>
    <row r="657" spans="11:15" ht="13" x14ac:dyDescent="0.15">
      <c r="K657" s="3"/>
      <c r="L657" s="3"/>
      <c r="M657" s="3"/>
      <c r="N657" s="3"/>
      <c r="O657" s="3"/>
    </row>
    <row r="658" spans="11:15" ht="13" x14ac:dyDescent="0.15">
      <c r="K658" s="3"/>
      <c r="L658" s="3"/>
      <c r="M658" s="3"/>
      <c r="N658" s="3"/>
      <c r="O658" s="3"/>
    </row>
    <row r="659" spans="11:15" ht="13" x14ac:dyDescent="0.15">
      <c r="K659" s="3"/>
      <c r="L659" s="3"/>
      <c r="M659" s="3"/>
      <c r="N659" s="3"/>
      <c r="O659" s="3"/>
    </row>
    <row r="660" spans="11:15" ht="13" x14ac:dyDescent="0.15">
      <c r="K660" s="3"/>
      <c r="L660" s="3"/>
      <c r="M660" s="3"/>
      <c r="N660" s="3"/>
      <c r="O660" s="3"/>
    </row>
    <row r="661" spans="11:15" ht="13" x14ac:dyDescent="0.15">
      <c r="K661" s="3"/>
      <c r="L661" s="3"/>
      <c r="M661" s="3"/>
      <c r="N661" s="3"/>
      <c r="O661" s="3"/>
    </row>
    <row r="662" spans="11:15" ht="13" x14ac:dyDescent="0.15">
      <c r="K662" s="3"/>
      <c r="L662" s="3"/>
      <c r="M662" s="3"/>
      <c r="N662" s="3"/>
      <c r="O662" s="3"/>
    </row>
    <row r="663" spans="11:15" ht="13" x14ac:dyDescent="0.15">
      <c r="K663" s="3"/>
      <c r="L663" s="3"/>
      <c r="M663" s="3"/>
      <c r="N663" s="3"/>
      <c r="O663" s="3"/>
    </row>
    <row r="664" spans="11:15" ht="13" x14ac:dyDescent="0.15">
      <c r="K664" s="3"/>
      <c r="L664" s="3"/>
      <c r="M664" s="3"/>
      <c r="N664" s="3"/>
      <c r="O664" s="3"/>
    </row>
    <row r="665" spans="11:15" ht="13" x14ac:dyDescent="0.15">
      <c r="K665" s="3"/>
      <c r="L665" s="3"/>
      <c r="M665" s="3"/>
      <c r="N665" s="3"/>
      <c r="O665" s="3"/>
    </row>
    <row r="666" spans="11:15" ht="13" x14ac:dyDescent="0.15">
      <c r="K666" s="3"/>
      <c r="L666" s="3"/>
      <c r="M666" s="3"/>
      <c r="N666" s="3"/>
      <c r="O666" s="3"/>
    </row>
    <row r="667" spans="11:15" ht="13" x14ac:dyDescent="0.15">
      <c r="K667" s="3"/>
      <c r="L667" s="3"/>
      <c r="M667" s="3"/>
      <c r="N667" s="3"/>
      <c r="O667" s="3"/>
    </row>
    <row r="668" spans="11:15" ht="13" x14ac:dyDescent="0.15">
      <c r="K668" s="3"/>
      <c r="L668" s="3"/>
      <c r="M668" s="3"/>
      <c r="N668" s="3"/>
      <c r="O668" s="3"/>
    </row>
    <row r="669" spans="11:15" ht="13" x14ac:dyDescent="0.15">
      <c r="K669" s="3"/>
      <c r="L669" s="3"/>
      <c r="M669" s="3"/>
      <c r="N669" s="3"/>
      <c r="O669" s="3"/>
    </row>
    <row r="670" spans="11:15" ht="13" x14ac:dyDescent="0.15">
      <c r="K670" s="3"/>
      <c r="L670" s="3"/>
      <c r="M670" s="3"/>
      <c r="N670" s="3"/>
      <c r="O670" s="3"/>
    </row>
    <row r="671" spans="11:15" ht="13" x14ac:dyDescent="0.15">
      <c r="K671" s="3"/>
      <c r="L671" s="3"/>
      <c r="M671" s="3"/>
      <c r="N671" s="3"/>
      <c r="O671" s="3"/>
    </row>
    <row r="672" spans="11:15" ht="13" x14ac:dyDescent="0.15">
      <c r="K672" s="3"/>
      <c r="L672" s="3"/>
      <c r="M672" s="3"/>
      <c r="N672" s="3"/>
      <c r="O672" s="3"/>
    </row>
    <row r="673" spans="11:15" ht="13" x14ac:dyDescent="0.15">
      <c r="K673" s="3"/>
      <c r="L673" s="3"/>
      <c r="M673" s="3"/>
      <c r="N673" s="3"/>
      <c r="O673" s="3"/>
    </row>
    <row r="674" spans="11:15" ht="13" x14ac:dyDescent="0.15">
      <c r="K674" s="3"/>
      <c r="L674" s="3"/>
      <c r="M674" s="3"/>
      <c r="N674" s="3"/>
      <c r="O674" s="3"/>
    </row>
    <row r="675" spans="11:15" ht="13" x14ac:dyDescent="0.15">
      <c r="K675" s="3"/>
      <c r="L675" s="3"/>
      <c r="M675" s="3"/>
      <c r="N675" s="3"/>
      <c r="O675" s="3"/>
    </row>
    <row r="676" spans="11:15" ht="13" x14ac:dyDescent="0.15">
      <c r="K676" s="3"/>
      <c r="L676" s="3"/>
      <c r="M676" s="3"/>
      <c r="N676" s="3"/>
      <c r="O676" s="3"/>
    </row>
    <row r="677" spans="11:15" ht="13" x14ac:dyDescent="0.15">
      <c r="K677" s="3"/>
      <c r="L677" s="3"/>
      <c r="M677" s="3"/>
      <c r="N677" s="3"/>
      <c r="O677" s="3"/>
    </row>
    <row r="678" spans="11:15" ht="13" x14ac:dyDescent="0.15">
      <c r="K678" s="3"/>
      <c r="L678" s="3"/>
      <c r="M678" s="3"/>
      <c r="N678" s="3"/>
      <c r="O678" s="3"/>
    </row>
    <row r="679" spans="11:15" ht="13" x14ac:dyDescent="0.15">
      <c r="K679" s="3"/>
      <c r="L679" s="3"/>
      <c r="M679" s="3"/>
      <c r="N679" s="3"/>
      <c r="O679" s="3"/>
    </row>
    <row r="680" spans="11:15" ht="13" x14ac:dyDescent="0.15">
      <c r="K680" s="3"/>
      <c r="L680" s="3"/>
      <c r="M680" s="3"/>
      <c r="N680" s="3"/>
      <c r="O680" s="3"/>
    </row>
    <row r="681" spans="11:15" ht="13" x14ac:dyDescent="0.15">
      <c r="K681" s="3"/>
      <c r="L681" s="3"/>
      <c r="M681" s="3"/>
      <c r="N681" s="3"/>
      <c r="O681" s="3"/>
    </row>
    <row r="682" spans="11:15" ht="13" x14ac:dyDescent="0.15">
      <c r="K682" s="3"/>
      <c r="L682" s="3"/>
      <c r="M682" s="3"/>
      <c r="N682" s="3"/>
      <c r="O682" s="3"/>
    </row>
    <row r="683" spans="11:15" ht="13" x14ac:dyDescent="0.15">
      <c r="K683" s="3"/>
      <c r="L683" s="3"/>
      <c r="M683" s="3"/>
      <c r="N683" s="3"/>
      <c r="O683" s="3"/>
    </row>
    <row r="684" spans="11:15" ht="13" x14ac:dyDescent="0.15">
      <c r="K684" s="3"/>
      <c r="L684" s="3"/>
      <c r="M684" s="3"/>
      <c r="N684" s="3"/>
      <c r="O684" s="3"/>
    </row>
    <row r="685" spans="11:15" ht="13" x14ac:dyDescent="0.15">
      <c r="K685" s="3"/>
      <c r="L685" s="3"/>
      <c r="M685" s="3"/>
      <c r="N685" s="3"/>
      <c r="O685" s="3"/>
    </row>
    <row r="686" spans="11:15" ht="13" x14ac:dyDescent="0.15">
      <c r="K686" s="3"/>
      <c r="L686" s="3"/>
      <c r="M686" s="3"/>
      <c r="N686" s="3"/>
      <c r="O686" s="3"/>
    </row>
    <row r="687" spans="11:15" ht="13" x14ac:dyDescent="0.15">
      <c r="K687" s="3"/>
      <c r="L687" s="3"/>
      <c r="M687" s="3"/>
      <c r="N687" s="3"/>
      <c r="O687" s="3"/>
    </row>
    <row r="688" spans="11:15" ht="13" x14ac:dyDescent="0.15">
      <c r="K688" s="3"/>
      <c r="L688" s="3"/>
      <c r="M688" s="3"/>
      <c r="N688" s="3"/>
      <c r="O688" s="3"/>
    </row>
    <row r="689" spans="11:15" ht="13" x14ac:dyDescent="0.15">
      <c r="K689" s="3"/>
      <c r="L689" s="3"/>
      <c r="M689" s="3"/>
      <c r="N689" s="3"/>
      <c r="O689" s="3"/>
    </row>
    <row r="690" spans="11:15" ht="13" x14ac:dyDescent="0.15">
      <c r="K690" s="3"/>
      <c r="L690" s="3"/>
      <c r="M690" s="3"/>
      <c r="N690" s="3"/>
      <c r="O690" s="3"/>
    </row>
    <row r="691" spans="11:15" ht="13" x14ac:dyDescent="0.15">
      <c r="K691" s="3"/>
      <c r="L691" s="3"/>
      <c r="M691" s="3"/>
      <c r="N691" s="3"/>
      <c r="O691" s="3"/>
    </row>
    <row r="692" spans="11:15" ht="13" x14ac:dyDescent="0.15">
      <c r="K692" s="3"/>
      <c r="L692" s="3"/>
      <c r="M692" s="3"/>
      <c r="N692" s="3"/>
      <c r="O692" s="3"/>
    </row>
    <row r="693" spans="11:15" ht="13" x14ac:dyDescent="0.15">
      <c r="K693" s="3"/>
      <c r="L693" s="3"/>
      <c r="M693" s="3"/>
      <c r="N693" s="3"/>
      <c r="O693" s="3"/>
    </row>
    <row r="694" spans="11:15" ht="13" x14ac:dyDescent="0.15">
      <c r="K694" s="3"/>
      <c r="L694" s="3"/>
      <c r="M694" s="3"/>
      <c r="N694" s="3"/>
      <c r="O694" s="3"/>
    </row>
    <row r="695" spans="11:15" ht="13" x14ac:dyDescent="0.15">
      <c r="K695" s="3"/>
      <c r="L695" s="3"/>
      <c r="M695" s="3"/>
      <c r="N695" s="3"/>
      <c r="O695" s="3"/>
    </row>
    <row r="696" spans="11:15" ht="13" x14ac:dyDescent="0.15">
      <c r="K696" s="3"/>
      <c r="L696" s="3"/>
      <c r="M696" s="3"/>
      <c r="N696" s="3"/>
      <c r="O696" s="3"/>
    </row>
    <row r="697" spans="11:15" ht="13" x14ac:dyDescent="0.15">
      <c r="K697" s="3"/>
      <c r="L697" s="3"/>
      <c r="M697" s="3"/>
      <c r="N697" s="3"/>
      <c r="O697" s="3"/>
    </row>
    <row r="698" spans="11:15" ht="13" x14ac:dyDescent="0.15">
      <c r="K698" s="3"/>
      <c r="L698" s="3"/>
      <c r="M698" s="3"/>
      <c r="N698" s="3"/>
      <c r="O698" s="3"/>
    </row>
    <row r="699" spans="11:15" ht="13" x14ac:dyDescent="0.15">
      <c r="K699" s="3"/>
      <c r="L699" s="3"/>
      <c r="M699" s="3"/>
      <c r="N699" s="3"/>
      <c r="O699" s="3"/>
    </row>
    <row r="700" spans="11:15" ht="13" x14ac:dyDescent="0.15">
      <c r="K700" s="3"/>
      <c r="L700" s="3"/>
      <c r="M700" s="3"/>
      <c r="N700" s="3"/>
      <c r="O700" s="3"/>
    </row>
    <row r="701" spans="11:15" ht="13" x14ac:dyDescent="0.15">
      <c r="K701" s="3"/>
      <c r="L701" s="3"/>
      <c r="M701" s="3"/>
      <c r="N701" s="3"/>
      <c r="O701" s="3"/>
    </row>
    <row r="702" spans="11:15" ht="13" x14ac:dyDescent="0.15">
      <c r="K702" s="3"/>
      <c r="L702" s="3"/>
      <c r="M702" s="3"/>
      <c r="N702" s="3"/>
      <c r="O702" s="3"/>
    </row>
    <row r="703" spans="11:15" ht="13" x14ac:dyDescent="0.15">
      <c r="K703" s="3"/>
      <c r="L703" s="3"/>
      <c r="M703" s="3"/>
      <c r="N703" s="3"/>
      <c r="O703" s="3"/>
    </row>
    <row r="704" spans="11:15" ht="13" x14ac:dyDescent="0.15">
      <c r="K704" s="3"/>
      <c r="L704" s="3"/>
      <c r="M704" s="3"/>
      <c r="N704" s="3"/>
      <c r="O704" s="3"/>
    </row>
    <row r="705" spans="11:15" ht="13" x14ac:dyDescent="0.15">
      <c r="K705" s="3"/>
      <c r="L705" s="3"/>
      <c r="M705" s="3"/>
      <c r="N705" s="3"/>
      <c r="O705" s="3"/>
    </row>
    <row r="706" spans="11:15" ht="13" x14ac:dyDescent="0.15">
      <c r="K706" s="3"/>
      <c r="L706" s="3"/>
      <c r="M706" s="3"/>
      <c r="N706" s="3"/>
      <c r="O706" s="3"/>
    </row>
    <row r="707" spans="11:15" ht="13" x14ac:dyDescent="0.15">
      <c r="K707" s="3"/>
      <c r="L707" s="3"/>
      <c r="M707" s="3"/>
      <c r="N707" s="3"/>
      <c r="O707" s="3"/>
    </row>
    <row r="708" spans="11:15" ht="13" x14ac:dyDescent="0.15">
      <c r="K708" s="3"/>
      <c r="L708" s="3"/>
      <c r="M708" s="3"/>
      <c r="N708" s="3"/>
      <c r="O708" s="3"/>
    </row>
    <row r="709" spans="11:15" ht="13" x14ac:dyDescent="0.15">
      <c r="K709" s="3"/>
      <c r="L709" s="3"/>
      <c r="M709" s="3"/>
      <c r="N709" s="3"/>
      <c r="O709" s="3"/>
    </row>
    <row r="710" spans="11:15" ht="13" x14ac:dyDescent="0.15">
      <c r="K710" s="3"/>
      <c r="L710" s="3"/>
      <c r="M710" s="3"/>
      <c r="N710" s="3"/>
      <c r="O710" s="3"/>
    </row>
    <row r="711" spans="11:15" ht="13" x14ac:dyDescent="0.15">
      <c r="K711" s="3"/>
      <c r="L711" s="3"/>
      <c r="M711" s="3"/>
      <c r="N711" s="3"/>
      <c r="O711" s="3"/>
    </row>
    <row r="712" spans="11:15" ht="13" x14ac:dyDescent="0.15">
      <c r="K712" s="3"/>
      <c r="L712" s="3"/>
      <c r="M712" s="3"/>
      <c r="N712" s="3"/>
      <c r="O712" s="3"/>
    </row>
    <row r="713" spans="11:15" ht="13" x14ac:dyDescent="0.15">
      <c r="K713" s="3"/>
      <c r="L713" s="3"/>
      <c r="M713" s="3"/>
      <c r="N713" s="3"/>
      <c r="O713" s="3"/>
    </row>
    <row r="714" spans="11:15" ht="13" x14ac:dyDescent="0.15">
      <c r="K714" s="3"/>
      <c r="L714" s="3"/>
      <c r="M714" s="3"/>
      <c r="N714" s="3"/>
      <c r="O714" s="3"/>
    </row>
    <row r="715" spans="11:15" ht="13" x14ac:dyDescent="0.15">
      <c r="K715" s="3"/>
      <c r="L715" s="3"/>
      <c r="M715" s="3"/>
      <c r="N715" s="3"/>
      <c r="O715" s="3"/>
    </row>
    <row r="716" spans="11:15" ht="13" x14ac:dyDescent="0.15">
      <c r="K716" s="3"/>
      <c r="L716" s="3"/>
      <c r="M716" s="3"/>
      <c r="N716" s="3"/>
      <c r="O716" s="3"/>
    </row>
    <row r="717" spans="11:15" ht="13" x14ac:dyDescent="0.15">
      <c r="K717" s="3"/>
      <c r="L717" s="3"/>
      <c r="M717" s="3"/>
      <c r="N717" s="3"/>
      <c r="O717" s="3"/>
    </row>
    <row r="718" spans="11:15" ht="13" x14ac:dyDescent="0.15">
      <c r="K718" s="3"/>
      <c r="L718" s="3"/>
      <c r="M718" s="3"/>
      <c r="N718" s="3"/>
      <c r="O718" s="3"/>
    </row>
    <row r="719" spans="11:15" ht="13" x14ac:dyDescent="0.15">
      <c r="K719" s="3"/>
      <c r="L719" s="3"/>
      <c r="M719" s="3"/>
      <c r="N719" s="3"/>
      <c r="O719" s="3"/>
    </row>
    <row r="720" spans="11:15" ht="13" x14ac:dyDescent="0.15">
      <c r="K720" s="3"/>
      <c r="L720" s="3"/>
      <c r="M720" s="3"/>
      <c r="N720" s="3"/>
      <c r="O720" s="3"/>
    </row>
    <row r="721" spans="11:15" ht="13" x14ac:dyDescent="0.15">
      <c r="K721" s="3"/>
      <c r="L721" s="3"/>
      <c r="M721" s="3"/>
      <c r="N721" s="3"/>
      <c r="O721" s="3"/>
    </row>
    <row r="722" spans="11:15" ht="13" x14ac:dyDescent="0.15">
      <c r="K722" s="3"/>
      <c r="L722" s="3"/>
      <c r="M722" s="3"/>
      <c r="N722" s="3"/>
      <c r="O722" s="3"/>
    </row>
    <row r="723" spans="11:15" ht="13" x14ac:dyDescent="0.15">
      <c r="K723" s="3"/>
      <c r="L723" s="3"/>
      <c r="M723" s="3"/>
      <c r="N723" s="3"/>
      <c r="O723" s="3"/>
    </row>
    <row r="724" spans="11:15" ht="13" x14ac:dyDescent="0.15">
      <c r="K724" s="3"/>
      <c r="L724" s="3"/>
      <c r="M724" s="3"/>
      <c r="N724" s="3"/>
      <c r="O724" s="3"/>
    </row>
    <row r="725" spans="11:15" ht="13" x14ac:dyDescent="0.15">
      <c r="K725" s="3"/>
      <c r="L725" s="3"/>
      <c r="M725" s="3"/>
      <c r="N725" s="3"/>
      <c r="O725" s="3"/>
    </row>
    <row r="726" spans="11:15" ht="13" x14ac:dyDescent="0.15">
      <c r="K726" s="3"/>
      <c r="L726" s="3"/>
      <c r="M726" s="3"/>
      <c r="N726" s="3"/>
      <c r="O726" s="3"/>
    </row>
    <row r="727" spans="11:15" ht="13" x14ac:dyDescent="0.15">
      <c r="K727" s="3"/>
      <c r="L727" s="3"/>
      <c r="M727" s="3"/>
      <c r="N727" s="3"/>
      <c r="O727" s="3"/>
    </row>
    <row r="728" spans="11:15" ht="13" x14ac:dyDescent="0.15">
      <c r="K728" s="3"/>
      <c r="L728" s="3"/>
      <c r="M728" s="3"/>
      <c r="N728" s="3"/>
      <c r="O728" s="3"/>
    </row>
    <row r="729" spans="11:15" ht="13" x14ac:dyDescent="0.15">
      <c r="K729" s="3"/>
      <c r="L729" s="3"/>
      <c r="M729" s="3"/>
      <c r="N729" s="3"/>
      <c r="O729" s="3"/>
    </row>
    <row r="730" spans="11:15" ht="13" x14ac:dyDescent="0.15">
      <c r="K730" s="3"/>
      <c r="L730" s="3"/>
      <c r="M730" s="3"/>
      <c r="N730" s="3"/>
      <c r="O730" s="3"/>
    </row>
    <row r="731" spans="11:15" ht="13" x14ac:dyDescent="0.15">
      <c r="K731" s="3"/>
      <c r="L731" s="3"/>
      <c r="M731" s="3"/>
      <c r="N731" s="3"/>
      <c r="O731" s="3"/>
    </row>
    <row r="732" spans="11:15" ht="13" x14ac:dyDescent="0.15">
      <c r="K732" s="3"/>
      <c r="L732" s="3"/>
      <c r="M732" s="3"/>
      <c r="N732" s="3"/>
      <c r="O732" s="3"/>
    </row>
    <row r="733" spans="11:15" ht="13" x14ac:dyDescent="0.15">
      <c r="K733" s="3"/>
      <c r="L733" s="3"/>
      <c r="M733" s="3"/>
      <c r="N733" s="3"/>
      <c r="O733" s="3"/>
    </row>
    <row r="734" spans="11:15" ht="13" x14ac:dyDescent="0.15">
      <c r="K734" s="3"/>
      <c r="L734" s="3"/>
      <c r="M734" s="3"/>
      <c r="N734" s="3"/>
      <c r="O734" s="3"/>
    </row>
    <row r="735" spans="11:15" ht="13" x14ac:dyDescent="0.15">
      <c r="K735" s="3"/>
      <c r="L735" s="3"/>
      <c r="M735" s="3"/>
      <c r="N735" s="3"/>
      <c r="O735" s="3"/>
    </row>
    <row r="736" spans="11:15" ht="13" x14ac:dyDescent="0.15">
      <c r="K736" s="3"/>
      <c r="L736" s="3"/>
      <c r="M736" s="3"/>
      <c r="N736" s="3"/>
      <c r="O736" s="3"/>
    </row>
    <row r="737" spans="11:15" ht="13" x14ac:dyDescent="0.15">
      <c r="K737" s="3"/>
      <c r="L737" s="3"/>
      <c r="M737" s="3"/>
      <c r="N737" s="3"/>
      <c r="O737" s="3"/>
    </row>
    <row r="738" spans="11:15" ht="13" x14ac:dyDescent="0.15">
      <c r="K738" s="3"/>
      <c r="L738" s="3"/>
      <c r="M738" s="3"/>
      <c r="N738" s="3"/>
      <c r="O738" s="3"/>
    </row>
    <row r="739" spans="11:15" ht="13" x14ac:dyDescent="0.15">
      <c r="K739" s="3"/>
      <c r="L739" s="3"/>
      <c r="M739" s="3"/>
      <c r="N739" s="3"/>
      <c r="O739" s="3"/>
    </row>
    <row r="740" spans="11:15" ht="13" x14ac:dyDescent="0.15">
      <c r="K740" s="3"/>
      <c r="L740" s="3"/>
      <c r="M740" s="3"/>
      <c r="N740" s="3"/>
      <c r="O740" s="3"/>
    </row>
    <row r="741" spans="11:15" ht="13" x14ac:dyDescent="0.15">
      <c r="K741" s="3"/>
      <c r="L741" s="3"/>
      <c r="M741" s="3"/>
      <c r="N741" s="3"/>
      <c r="O741" s="3"/>
    </row>
    <row r="742" spans="11:15" ht="13" x14ac:dyDescent="0.15">
      <c r="K742" s="3"/>
      <c r="L742" s="3"/>
      <c r="M742" s="3"/>
      <c r="N742" s="3"/>
      <c r="O742" s="3"/>
    </row>
    <row r="743" spans="11:15" ht="13" x14ac:dyDescent="0.15">
      <c r="K743" s="3"/>
      <c r="L743" s="3"/>
      <c r="M743" s="3"/>
      <c r="N743" s="3"/>
      <c r="O743" s="3"/>
    </row>
    <row r="744" spans="11:15" ht="13" x14ac:dyDescent="0.15">
      <c r="K744" s="3"/>
      <c r="L744" s="3"/>
      <c r="M744" s="3"/>
      <c r="N744" s="3"/>
      <c r="O744" s="3"/>
    </row>
    <row r="745" spans="11:15" ht="13" x14ac:dyDescent="0.15">
      <c r="K745" s="3"/>
      <c r="L745" s="3"/>
      <c r="M745" s="3"/>
      <c r="N745" s="3"/>
      <c r="O745" s="3"/>
    </row>
    <row r="746" spans="11:15" ht="13" x14ac:dyDescent="0.15">
      <c r="K746" s="3"/>
      <c r="L746" s="3"/>
      <c r="M746" s="3"/>
      <c r="N746" s="3"/>
      <c r="O746" s="3"/>
    </row>
    <row r="747" spans="11:15" ht="13" x14ac:dyDescent="0.15">
      <c r="K747" s="3"/>
      <c r="L747" s="3"/>
      <c r="M747" s="3"/>
      <c r="N747" s="3"/>
      <c r="O747" s="3"/>
    </row>
    <row r="748" spans="11:15" ht="13" x14ac:dyDescent="0.15">
      <c r="K748" s="3"/>
      <c r="L748" s="3"/>
      <c r="M748" s="3"/>
      <c r="N748" s="3"/>
      <c r="O748" s="3"/>
    </row>
    <row r="749" spans="11:15" ht="13" x14ac:dyDescent="0.15">
      <c r="K749" s="3"/>
      <c r="L749" s="3"/>
      <c r="M749" s="3"/>
      <c r="N749" s="3"/>
      <c r="O749" s="3"/>
    </row>
    <row r="750" spans="11:15" ht="13" x14ac:dyDescent="0.15">
      <c r="K750" s="3"/>
      <c r="L750" s="3"/>
      <c r="M750" s="3"/>
      <c r="N750" s="3"/>
      <c r="O750" s="3"/>
    </row>
    <row r="751" spans="11:15" ht="13" x14ac:dyDescent="0.15">
      <c r="K751" s="3"/>
      <c r="L751" s="3"/>
      <c r="M751" s="3"/>
      <c r="N751" s="3"/>
      <c r="O751" s="3"/>
    </row>
    <row r="752" spans="11:15" ht="13" x14ac:dyDescent="0.15">
      <c r="K752" s="3"/>
      <c r="L752" s="3"/>
      <c r="M752" s="3"/>
      <c r="N752" s="3"/>
      <c r="O752" s="3"/>
    </row>
    <row r="753" spans="11:15" ht="13" x14ac:dyDescent="0.15">
      <c r="K753" s="3"/>
      <c r="L753" s="3"/>
      <c r="M753" s="3"/>
      <c r="N753" s="3"/>
      <c r="O753" s="3"/>
    </row>
    <row r="754" spans="11:15" ht="13" x14ac:dyDescent="0.15">
      <c r="K754" s="3"/>
      <c r="L754" s="3"/>
      <c r="M754" s="3"/>
      <c r="N754" s="3"/>
      <c r="O754" s="3"/>
    </row>
    <row r="755" spans="11:15" ht="13" x14ac:dyDescent="0.15">
      <c r="K755" s="3"/>
      <c r="L755" s="3"/>
      <c r="M755" s="3"/>
      <c r="N755" s="3"/>
      <c r="O755" s="3"/>
    </row>
    <row r="756" spans="11:15" ht="13" x14ac:dyDescent="0.15">
      <c r="K756" s="3"/>
      <c r="L756" s="3"/>
      <c r="M756" s="3"/>
      <c r="N756" s="3"/>
      <c r="O756" s="3"/>
    </row>
    <row r="757" spans="11:15" ht="13" x14ac:dyDescent="0.15">
      <c r="K757" s="3"/>
      <c r="L757" s="3"/>
      <c r="M757" s="3"/>
      <c r="N757" s="3"/>
      <c r="O757" s="3"/>
    </row>
    <row r="758" spans="11:15" ht="13" x14ac:dyDescent="0.15">
      <c r="K758" s="3"/>
      <c r="L758" s="3"/>
      <c r="M758" s="3"/>
      <c r="N758" s="3"/>
      <c r="O758" s="3"/>
    </row>
    <row r="759" spans="11:15" ht="13" x14ac:dyDescent="0.15">
      <c r="K759" s="3"/>
      <c r="L759" s="3"/>
      <c r="M759" s="3"/>
      <c r="N759" s="3"/>
      <c r="O759" s="3"/>
    </row>
    <row r="760" spans="11:15" ht="13" x14ac:dyDescent="0.15">
      <c r="K760" s="3"/>
      <c r="L760" s="3"/>
      <c r="M760" s="3"/>
      <c r="N760" s="3"/>
      <c r="O760" s="3"/>
    </row>
    <row r="761" spans="11:15" ht="13" x14ac:dyDescent="0.15">
      <c r="K761" s="3"/>
      <c r="L761" s="3"/>
      <c r="M761" s="3"/>
      <c r="N761" s="3"/>
      <c r="O761" s="3"/>
    </row>
    <row r="762" spans="11:15" ht="13" x14ac:dyDescent="0.15">
      <c r="K762" s="3"/>
      <c r="L762" s="3"/>
      <c r="M762" s="3"/>
      <c r="N762" s="3"/>
      <c r="O762" s="3"/>
    </row>
    <row r="763" spans="11:15" ht="13" x14ac:dyDescent="0.15">
      <c r="K763" s="3"/>
      <c r="L763" s="3"/>
      <c r="M763" s="3"/>
      <c r="N763" s="3"/>
      <c r="O763" s="3"/>
    </row>
    <row r="764" spans="11:15" ht="13" x14ac:dyDescent="0.15">
      <c r="K764" s="3"/>
      <c r="L764" s="3"/>
      <c r="M764" s="3"/>
      <c r="N764" s="3"/>
      <c r="O764" s="3"/>
    </row>
    <row r="765" spans="11:15" ht="13" x14ac:dyDescent="0.15">
      <c r="K765" s="3"/>
      <c r="L765" s="3"/>
      <c r="M765" s="3"/>
      <c r="N765" s="3"/>
      <c r="O765" s="3"/>
    </row>
    <row r="766" spans="11:15" ht="13" x14ac:dyDescent="0.15">
      <c r="K766" s="3"/>
      <c r="L766" s="3"/>
      <c r="M766" s="3"/>
      <c r="N766" s="3"/>
      <c r="O766" s="3"/>
    </row>
    <row r="767" spans="11:15" ht="13" x14ac:dyDescent="0.15">
      <c r="K767" s="3"/>
      <c r="L767" s="3"/>
      <c r="M767" s="3"/>
      <c r="N767" s="3"/>
      <c r="O767" s="3"/>
    </row>
    <row r="768" spans="11:15" ht="13" x14ac:dyDescent="0.15">
      <c r="K768" s="3"/>
      <c r="L768" s="3"/>
      <c r="M768" s="3"/>
      <c r="N768" s="3"/>
      <c r="O768" s="3"/>
    </row>
    <row r="769" spans="11:15" ht="13" x14ac:dyDescent="0.15">
      <c r="K769" s="3"/>
      <c r="L769" s="3"/>
      <c r="M769" s="3"/>
      <c r="N769" s="3"/>
      <c r="O769" s="3"/>
    </row>
    <row r="770" spans="11:15" ht="13" x14ac:dyDescent="0.15">
      <c r="K770" s="3"/>
      <c r="L770" s="3"/>
      <c r="M770" s="3"/>
      <c r="N770" s="3"/>
      <c r="O770" s="3"/>
    </row>
    <row r="771" spans="11:15" ht="13" x14ac:dyDescent="0.15">
      <c r="K771" s="3"/>
      <c r="L771" s="3"/>
      <c r="M771" s="3"/>
      <c r="N771" s="3"/>
      <c r="O771" s="3"/>
    </row>
    <row r="772" spans="11:15" ht="13" x14ac:dyDescent="0.15">
      <c r="K772" s="3"/>
      <c r="L772" s="3"/>
      <c r="M772" s="3"/>
      <c r="N772" s="3"/>
      <c r="O772" s="3"/>
    </row>
    <row r="773" spans="11:15" ht="13" x14ac:dyDescent="0.15">
      <c r="K773" s="3"/>
      <c r="L773" s="3"/>
      <c r="M773" s="3"/>
      <c r="N773" s="3"/>
      <c r="O773" s="3"/>
    </row>
    <row r="774" spans="11:15" ht="13" x14ac:dyDescent="0.15">
      <c r="K774" s="3"/>
      <c r="L774" s="3"/>
      <c r="M774" s="3"/>
      <c r="N774" s="3"/>
      <c r="O774" s="3"/>
    </row>
    <row r="775" spans="11:15" ht="13" x14ac:dyDescent="0.15">
      <c r="K775" s="3"/>
      <c r="L775" s="3"/>
      <c r="M775" s="3"/>
      <c r="N775" s="3"/>
      <c r="O775" s="3"/>
    </row>
    <row r="776" spans="11:15" ht="13" x14ac:dyDescent="0.15">
      <c r="K776" s="3"/>
      <c r="L776" s="3"/>
      <c r="M776" s="3"/>
      <c r="N776" s="3"/>
      <c r="O776" s="3"/>
    </row>
    <row r="777" spans="11:15" ht="13" x14ac:dyDescent="0.15">
      <c r="K777" s="3"/>
      <c r="L777" s="3"/>
      <c r="M777" s="3"/>
      <c r="N777" s="3"/>
      <c r="O777" s="3"/>
    </row>
    <row r="778" spans="11:15" ht="13" x14ac:dyDescent="0.15">
      <c r="K778" s="3"/>
      <c r="L778" s="3"/>
      <c r="M778" s="3"/>
      <c r="N778" s="3"/>
      <c r="O778" s="3"/>
    </row>
    <row r="779" spans="11:15" ht="13" x14ac:dyDescent="0.15">
      <c r="K779" s="3"/>
      <c r="L779" s="3"/>
      <c r="M779" s="3"/>
      <c r="N779" s="3"/>
      <c r="O779" s="3"/>
    </row>
    <row r="780" spans="11:15" ht="13" x14ac:dyDescent="0.15">
      <c r="K780" s="3"/>
      <c r="L780" s="3"/>
      <c r="M780" s="3"/>
      <c r="N780" s="3"/>
      <c r="O780" s="3"/>
    </row>
    <row r="781" spans="11:15" ht="13" x14ac:dyDescent="0.15">
      <c r="K781" s="3"/>
      <c r="L781" s="3"/>
      <c r="M781" s="3"/>
      <c r="N781" s="3"/>
      <c r="O781" s="3"/>
    </row>
    <row r="782" spans="11:15" ht="13" x14ac:dyDescent="0.15">
      <c r="K782" s="3"/>
      <c r="L782" s="3"/>
      <c r="M782" s="3"/>
      <c r="N782" s="3"/>
      <c r="O782" s="3"/>
    </row>
    <row r="783" spans="11:15" ht="13" x14ac:dyDescent="0.15">
      <c r="K783" s="3"/>
      <c r="L783" s="3"/>
      <c r="M783" s="3"/>
      <c r="N783" s="3"/>
      <c r="O783" s="3"/>
    </row>
    <row r="784" spans="11:15" ht="13" x14ac:dyDescent="0.15">
      <c r="K784" s="3"/>
      <c r="L784" s="3"/>
      <c r="M784" s="3"/>
      <c r="N784" s="3"/>
      <c r="O784" s="3"/>
    </row>
    <row r="785" spans="11:15" ht="13" x14ac:dyDescent="0.15">
      <c r="K785" s="3"/>
      <c r="L785" s="3"/>
      <c r="M785" s="3"/>
      <c r="N785" s="3"/>
      <c r="O785" s="3"/>
    </row>
    <row r="786" spans="11:15" ht="13" x14ac:dyDescent="0.15">
      <c r="K786" s="3"/>
      <c r="L786" s="3"/>
      <c r="M786" s="3"/>
      <c r="N786" s="3"/>
      <c r="O786" s="3"/>
    </row>
    <row r="787" spans="11:15" ht="13" x14ac:dyDescent="0.15">
      <c r="K787" s="3"/>
      <c r="L787" s="3"/>
      <c r="M787" s="3"/>
      <c r="N787" s="3"/>
      <c r="O787" s="3"/>
    </row>
    <row r="788" spans="11:15" ht="13" x14ac:dyDescent="0.15">
      <c r="K788" s="3"/>
      <c r="L788" s="3"/>
      <c r="M788" s="3"/>
      <c r="N788" s="3"/>
      <c r="O788" s="3"/>
    </row>
    <row r="789" spans="11:15" ht="13" x14ac:dyDescent="0.15">
      <c r="K789" s="3"/>
      <c r="L789" s="3"/>
      <c r="M789" s="3"/>
      <c r="N789" s="3"/>
      <c r="O789" s="3"/>
    </row>
    <row r="790" spans="11:15" ht="13" x14ac:dyDescent="0.15">
      <c r="K790" s="3"/>
      <c r="L790" s="3"/>
      <c r="M790" s="3"/>
      <c r="N790" s="3"/>
      <c r="O790" s="3"/>
    </row>
    <row r="791" spans="11:15" ht="13" x14ac:dyDescent="0.15">
      <c r="K791" s="3"/>
      <c r="L791" s="3"/>
      <c r="M791" s="3"/>
      <c r="N791" s="3"/>
      <c r="O791" s="3"/>
    </row>
    <row r="792" spans="11:15" ht="13" x14ac:dyDescent="0.15">
      <c r="K792" s="3"/>
      <c r="L792" s="3"/>
      <c r="M792" s="3"/>
      <c r="N792" s="3"/>
      <c r="O792" s="3"/>
    </row>
    <row r="793" spans="11:15" ht="13" x14ac:dyDescent="0.15">
      <c r="K793" s="3"/>
      <c r="L793" s="3"/>
      <c r="M793" s="3"/>
      <c r="N793" s="3"/>
      <c r="O793" s="3"/>
    </row>
    <row r="794" spans="11:15" ht="13" x14ac:dyDescent="0.15">
      <c r="K794" s="3"/>
      <c r="L794" s="3"/>
      <c r="M794" s="3"/>
      <c r="N794" s="3"/>
      <c r="O794" s="3"/>
    </row>
    <row r="795" spans="11:15" ht="13" x14ac:dyDescent="0.15">
      <c r="K795" s="3"/>
      <c r="L795" s="3"/>
      <c r="M795" s="3"/>
      <c r="N795" s="3"/>
      <c r="O795" s="3"/>
    </row>
    <row r="796" spans="11:15" ht="13" x14ac:dyDescent="0.15">
      <c r="K796" s="3"/>
      <c r="L796" s="3"/>
      <c r="M796" s="3"/>
      <c r="N796" s="3"/>
      <c r="O796" s="3"/>
    </row>
    <row r="797" spans="11:15" ht="13" x14ac:dyDescent="0.15">
      <c r="K797" s="3"/>
      <c r="L797" s="3"/>
      <c r="M797" s="3"/>
      <c r="N797" s="3"/>
      <c r="O797" s="3"/>
    </row>
    <row r="798" spans="11:15" ht="13" x14ac:dyDescent="0.15">
      <c r="K798" s="3"/>
      <c r="L798" s="3"/>
      <c r="M798" s="3"/>
      <c r="N798" s="3"/>
      <c r="O798" s="3"/>
    </row>
    <row r="799" spans="11:15" ht="13" x14ac:dyDescent="0.15">
      <c r="K799" s="3"/>
      <c r="L799" s="3"/>
      <c r="M799" s="3"/>
      <c r="N799" s="3"/>
      <c r="O799" s="3"/>
    </row>
    <row r="800" spans="11:15" ht="13" x14ac:dyDescent="0.15">
      <c r="K800" s="3"/>
      <c r="L800" s="3"/>
      <c r="M800" s="3"/>
      <c r="N800" s="3"/>
      <c r="O800" s="3"/>
    </row>
    <row r="801" spans="11:15" ht="13" x14ac:dyDescent="0.15">
      <c r="K801" s="3"/>
      <c r="L801" s="3"/>
      <c r="M801" s="3"/>
      <c r="N801" s="3"/>
      <c r="O801" s="3"/>
    </row>
    <row r="802" spans="11:15" ht="13" x14ac:dyDescent="0.15">
      <c r="K802" s="3"/>
      <c r="L802" s="3"/>
      <c r="M802" s="3"/>
      <c r="N802" s="3"/>
      <c r="O802" s="3"/>
    </row>
    <row r="803" spans="11:15" ht="13" x14ac:dyDescent="0.15">
      <c r="K803" s="3"/>
      <c r="L803" s="3"/>
      <c r="M803" s="3"/>
      <c r="N803" s="3"/>
      <c r="O803" s="3"/>
    </row>
    <row r="804" spans="11:15" ht="13" x14ac:dyDescent="0.15">
      <c r="K804" s="3"/>
      <c r="L804" s="3"/>
      <c r="M804" s="3"/>
      <c r="N804" s="3"/>
      <c r="O804" s="3"/>
    </row>
    <row r="805" spans="11:15" ht="13" x14ac:dyDescent="0.15">
      <c r="K805" s="3"/>
      <c r="L805" s="3"/>
      <c r="M805" s="3"/>
      <c r="N805" s="3"/>
      <c r="O805" s="3"/>
    </row>
    <row r="806" spans="11:15" ht="13" x14ac:dyDescent="0.15">
      <c r="K806" s="3"/>
      <c r="L806" s="3"/>
      <c r="M806" s="3"/>
      <c r="N806" s="3"/>
      <c r="O806" s="3"/>
    </row>
    <row r="807" spans="11:15" ht="13" x14ac:dyDescent="0.15">
      <c r="K807" s="3"/>
      <c r="L807" s="3"/>
      <c r="M807" s="3"/>
      <c r="N807" s="3"/>
      <c r="O807" s="3"/>
    </row>
    <row r="808" spans="11:15" ht="13" x14ac:dyDescent="0.15">
      <c r="K808" s="3"/>
      <c r="L808" s="3"/>
      <c r="M808" s="3"/>
      <c r="N808" s="3"/>
      <c r="O808" s="3"/>
    </row>
    <row r="809" spans="11:15" ht="13" x14ac:dyDescent="0.15">
      <c r="K809" s="3"/>
      <c r="L809" s="3"/>
      <c r="M809" s="3"/>
      <c r="N809" s="3"/>
      <c r="O809" s="3"/>
    </row>
    <row r="810" spans="11:15" ht="13" x14ac:dyDescent="0.15">
      <c r="K810" s="3"/>
      <c r="L810" s="3"/>
      <c r="M810" s="3"/>
      <c r="N810" s="3"/>
      <c r="O810" s="3"/>
    </row>
    <row r="811" spans="11:15" ht="13" x14ac:dyDescent="0.15">
      <c r="K811" s="3"/>
      <c r="L811" s="3"/>
      <c r="M811" s="3"/>
      <c r="N811" s="3"/>
      <c r="O811" s="3"/>
    </row>
    <row r="812" spans="11:15" ht="13" x14ac:dyDescent="0.15">
      <c r="K812" s="3"/>
      <c r="L812" s="3"/>
      <c r="M812" s="3"/>
      <c r="N812" s="3"/>
      <c r="O812" s="3"/>
    </row>
    <row r="813" spans="11:15" ht="13" x14ac:dyDescent="0.15">
      <c r="K813" s="3"/>
      <c r="L813" s="3"/>
      <c r="M813" s="3"/>
      <c r="N813" s="3"/>
      <c r="O813" s="3"/>
    </row>
    <row r="814" spans="11:15" ht="13" x14ac:dyDescent="0.15">
      <c r="K814" s="3"/>
      <c r="L814" s="3"/>
      <c r="M814" s="3"/>
      <c r="N814" s="3"/>
      <c r="O814" s="3"/>
    </row>
    <row r="815" spans="11:15" ht="13" x14ac:dyDescent="0.15">
      <c r="K815" s="3"/>
      <c r="L815" s="3"/>
      <c r="M815" s="3"/>
      <c r="N815" s="3"/>
      <c r="O815" s="3"/>
    </row>
    <row r="816" spans="11:15" ht="13" x14ac:dyDescent="0.15">
      <c r="K816" s="3"/>
      <c r="L816" s="3"/>
      <c r="M816" s="3"/>
      <c r="N816" s="3"/>
      <c r="O816" s="3"/>
    </row>
    <row r="817" spans="11:15" ht="13" x14ac:dyDescent="0.15">
      <c r="K817" s="3"/>
      <c r="L817" s="3"/>
      <c r="M817" s="3"/>
      <c r="N817" s="3"/>
      <c r="O817" s="3"/>
    </row>
    <row r="818" spans="11:15" ht="13" x14ac:dyDescent="0.15">
      <c r="K818" s="3"/>
      <c r="L818" s="3"/>
      <c r="M818" s="3"/>
      <c r="N818" s="3"/>
      <c r="O818" s="3"/>
    </row>
    <row r="819" spans="11:15" ht="13" x14ac:dyDescent="0.15">
      <c r="K819" s="3"/>
      <c r="L819" s="3"/>
      <c r="M819" s="3"/>
      <c r="N819" s="3"/>
      <c r="O819" s="3"/>
    </row>
    <row r="820" spans="11:15" ht="13" x14ac:dyDescent="0.15">
      <c r="K820" s="3"/>
      <c r="L820" s="3"/>
      <c r="M820" s="3"/>
      <c r="N820" s="3"/>
      <c r="O820" s="3"/>
    </row>
    <row r="821" spans="11:15" ht="13" x14ac:dyDescent="0.15">
      <c r="K821" s="3"/>
      <c r="L821" s="3"/>
      <c r="M821" s="3"/>
      <c r="N821" s="3"/>
      <c r="O821" s="3"/>
    </row>
    <row r="822" spans="11:15" ht="13" x14ac:dyDescent="0.15">
      <c r="K822" s="3"/>
      <c r="L822" s="3"/>
      <c r="M822" s="3"/>
      <c r="N822" s="3"/>
      <c r="O822" s="3"/>
    </row>
    <row r="823" spans="11:15" ht="13" x14ac:dyDescent="0.15">
      <c r="K823" s="3"/>
      <c r="L823" s="3"/>
      <c r="M823" s="3"/>
      <c r="N823" s="3"/>
      <c r="O823" s="3"/>
    </row>
    <row r="824" spans="11:15" ht="13" x14ac:dyDescent="0.15">
      <c r="K824" s="3"/>
      <c r="L824" s="3"/>
      <c r="M824" s="3"/>
      <c r="N824" s="3"/>
      <c r="O824" s="3"/>
    </row>
    <row r="825" spans="11:15" ht="13" x14ac:dyDescent="0.15">
      <c r="K825" s="3"/>
      <c r="L825" s="3"/>
      <c r="M825" s="3"/>
      <c r="N825" s="3"/>
      <c r="O825" s="3"/>
    </row>
    <row r="826" spans="11:15" ht="13" x14ac:dyDescent="0.15">
      <c r="K826" s="3"/>
      <c r="L826" s="3"/>
      <c r="M826" s="3"/>
      <c r="N826" s="3"/>
      <c r="O826" s="3"/>
    </row>
    <row r="827" spans="11:15" ht="13" x14ac:dyDescent="0.15">
      <c r="K827" s="3"/>
      <c r="L827" s="3"/>
      <c r="M827" s="3"/>
      <c r="N827" s="3"/>
      <c r="O827" s="3"/>
    </row>
    <row r="828" spans="11:15" ht="13" x14ac:dyDescent="0.15">
      <c r="K828" s="3"/>
      <c r="L828" s="3"/>
      <c r="M828" s="3"/>
      <c r="N828" s="3"/>
      <c r="O828" s="3"/>
    </row>
    <row r="829" spans="11:15" ht="13" x14ac:dyDescent="0.15">
      <c r="K829" s="3"/>
      <c r="L829" s="3"/>
      <c r="M829" s="3"/>
      <c r="N829" s="3"/>
      <c r="O829" s="3"/>
    </row>
    <row r="830" spans="11:15" ht="13" x14ac:dyDescent="0.15">
      <c r="K830" s="3"/>
      <c r="L830" s="3"/>
      <c r="M830" s="3"/>
      <c r="N830" s="3"/>
      <c r="O830" s="3"/>
    </row>
    <row r="831" spans="11:15" ht="13" x14ac:dyDescent="0.15">
      <c r="K831" s="3"/>
      <c r="L831" s="3"/>
      <c r="M831" s="3"/>
      <c r="N831" s="3"/>
      <c r="O831" s="3"/>
    </row>
    <row r="832" spans="11:15" ht="13" x14ac:dyDescent="0.15">
      <c r="K832" s="3"/>
      <c r="L832" s="3"/>
      <c r="M832" s="3"/>
      <c r="N832" s="3"/>
      <c r="O832" s="3"/>
    </row>
    <row r="833" spans="11:15" ht="13" x14ac:dyDescent="0.15">
      <c r="K833" s="3"/>
      <c r="L833" s="3"/>
      <c r="M833" s="3"/>
      <c r="N833" s="3"/>
      <c r="O833" s="3"/>
    </row>
    <row r="834" spans="11:15" ht="13" x14ac:dyDescent="0.15">
      <c r="K834" s="3"/>
      <c r="L834" s="3"/>
      <c r="M834" s="3"/>
      <c r="N834" s="3"/>
      <c r="O834" s="3"/>
    </row>
    <row r="835" spans="11:15" ht="13" x14ac:dyDescent="0.15">
      <c r="K835" s="3"/>
      <c r="L835" s="3"/>
      <c r="M835" s="3"/>
      <c r="N835" s="3"/>
      <c r="O835" s="3"/>
    </row>
    <row r="836" spans="11:15" ht="13" x14ac:dyDescent="0.15">
      <c r="K836" s="3"/>
      <c r="L836" s="3"/>
      <c r="M836" s="3"/>
      <c r="N836" s="3"/>
      <c r="O836" s="3"/>
    </row>
    <row r="837" spans="11:15" ht="13" x14ac:dyDescent="0.15">
      <c r="K837" s="3"/>
      <c r="L837" s="3"/>
      <c r="M837" s="3"/>
      <c r="N837" s="3"/>
      <c r="O837" s="3"/>
    </row>
    <row r="838" spans="11:15" ht="13" x14ac:dyDescent="0.15">
      <c r="K838" s="3"/>
      <c r="L838" s="3"/>
      <c r="M838" s="3"/>
      <c r="N838" s="3"/>
      <c r="O838" s="3"/>
    </row>
    <row r="839" spans="11:15" ht="13" x14ac:dyDescent="0.15">
      <c r="K839" s="3"/>
      <c r="L839" s="3"/>
      <c r="M839" s="3"/>
      <c r="N839" s="3"/>
      <c r="O839" s="3"/>
    </row>
    <row r="840" spans="11:15" ht="13" x14ac:dyDescent="0.15">
      <c r="K840" s="3"/>
      <c r="L840" s="3"/>
      <c r="M840" s="3"/>
      <c r="N840" s="3"/>
      <c r="O840" s="3"/>
    </row>
    <row r="841" spans="11:15" ht="13" x14ac:dyDescent="0.15">
      <c r="K841" s="3"/>
      <c r="L841" s="3"/>
      <c r="M841" s="3"/>
      <c r="N841" s="3"/>
      <c r="O841" s="3"/>
    </row>
    <row r="842" spans="11:15" ht="13" x14ac:dyDescent="0.15">
      <c r="K842" s="3"/>
      <c r="L842" s="3"/>
      <c r="M842" s="3"/>
      <c r="N842" s="3"/>
      <c r="O842" s="3"/>
    </row>
    <row r="843" spans="11:15" ht="13" x14ac:dyDescent="0.15">
      <c r="K843" s="3"/>
      <c r="L843" s="3"/>
      <c r="M843" s="3"/>
      <c r="N843" s="3"/>
      <c r="O843" s="3"/>
    </row>
    <row r="844" spans="11:15" ht="13" x14ac:dyDescent="0.15">
      <c r="K844" s="3"/>
      <c r="L844" s="3"/>
      <c r="M844" s="3"/>
      <c r="N844" s="3"/>
      <c r="O844" s="3"/>
    </row>
    <row r="845" spans="11:15" ht="13" x14ac:dyDescent="0.15">
      <c r="K845" s="3"/>
      <c r="L845" s="3"/>
      <c r="M845" s="3"/>
      <c r="N845" s="3"/>
      <c r="O845" s="3"/>
    </row>
    <row r="846" spans="11:15" ht="13" x14ac:dyDescent="0.15">
      <c r="K846" s="3"/>
      <c r="L846" s="3"/>
      <c r="M846" s="3"/>
      <c r="N846" s="3"/>
      <c r="O846" s="3"/>
    </row>
    <row r="847" spans="11:15" ht="13" x14ac:dyDescent="0.15">
      <c r="K847" s="3"/>
      <c r="L847" s="3"/>
      <c r="M847" s="3"/>
      <c r="N847" s="3"/>
      <c r="O847" s="3"/>
    </row>
    <row r="848" spans="11:15" ht="13" x14ac:dyDescent="0.15">
      <c r="K848" s="3"/>
      <c r="L848" s="3"/>
      <c r="M848" s="3"/>
      <c r="N848" s="3"/>
      <c r="O848" s="3"/>
    </row>
    <row r="849" spans="11:15" ht="13" x14ac:dyDescent="0.15">
      <c r="K849" s="3"/>
      <c r="L849" s="3"/>
      <c r="M849" s="3"/>
      <c r="N849" s="3"/>
      <c r="O849" s="3"/>
    </row>
    <row r="850" spans="11:15" ht="13" x14ac:dyDescent="0.15">
      <c r="K850" s="3"/>
      <c r="L850" s="3"/>
      <c r="M850" s="3"/>
      <c r="N850" s="3"/>
      <c r="O850" s="3"/>
    </row>
    <row r="851" spans="11:15" ht="13" x14ac:dyDescent="0.15">
      <c r="K851" s="3"/>
      <c r="L851" s="3"/>
      <c r="M851" s="3"/>
      <c r="N851" s="3"/>
      <c r="O851" s="3"/>
    </row>
    <row r="852" spans="11:15" ht="13" x14ac:dyDescent="0.15">
      <c r="K852" s="3"/>
      <c r="L852" s="3"/>
      <c r="M852" s="3"/>
      <c r="N852" s="3"/>
      <c r="O852" s="3"/>
    </row>
    <row r="853" spans="11:15" ht="13" x14ac:dyDescent="0.15">
      <c r="K853" s="3"/>
      <c r="L853" s="3"/>
      <c r="M853" s="3"/>
      <c r="N853" s="3"/>
      <c r="O853" s="3"/>
    </row>
    <row r="854" spans="11:15" ht="13" x14ac:dyDescent="0.15">
      <c r="K854" s="3"/>
      <c r="L854" s="3"/>
      <c r="M854" s="3"/>
      <c r="N854" s="3"/>
      <c r="O854" s="3"/>
    </row>
    <row r="855" spans="11:15" ht="13" x14ac:dyDescent="0.15">
      <c r="K855" s="3"/>
      <c r="L855" s="3"/>
      <c r="M855" s="3"/>
      <c r="N855" s="3"/>
      <c r="O855" s="3"/>
    </row>
    <row r="856" spans="11:15" ht="13" x14ac:dyDescent="0.15">
      <c r="K856" s="3"/>
      <c r="L856" s="3"/>
      <c r="M856" s="3"/>
      <c r="N856" s="3"/>
      <c r="O856" s="3"/>
    </row>
    <row r="857" spans="11:15" ht="13" x14ac:dyDescent="0.15">
      <c r="K857" s="3"/>
      <c r="L857" s="3"/>
      <c r="M857" s="3"/>
      <c r="N857" s="3"/>
      <c r="O857" s="3"/>
    </row>
    <row r="858" spans="11:15" ht="13" x14ac:dyDescent="0.15">
      <c r="K858" s="3"/>
      <c r="L858" s="3"/>
      <c r="M858" s="3"/>
      <c r="N858" s="3"/>
      <c r="O858" s="3"/>
    </row>
    <row r="859" spans="11:15" ht="13" x14ac:dyDescent="0.15">
      <c r="K859" s="3"/>
      <c r="L859" s="3"/>
      <c r="M859" s="3"/>
      <c r="N859" s="3"/>
      <c r="O859" s="3"/>
    </row>
    <row r="860" spans="11:15" ht="13" x14ac:dyDescent="0.15">
      <c r="K860" s="3"/>
      <c r="L860" s="3"/>
      <c r="M860" s="3"/>
      <c r="N860" s="3"/>
      <c r="O860" s="3"/>
    </row>
    <row r="861" spans="11:15" ht="13" x14ac:dyDescent="0.15">
      <c r="K861" s="3"/>
      <c r="L861" s="3"/>
      <c r="M861" s="3"/>
      <c r="N861" s="3"/>
      <c r="O861" s="3"/>
    </row>
    <row r="862" spans="11:15" ht="13" x14ac:dyDescent="0.15">
      <c r="K862" s="3"/>
      <c r="L862" s="3"/>
      <c r="M862" s="3"/>
      <c r="N862" s="3"/>
      <c r="O862" s="3"/>
    </row>
    <row r="863" spans="11:15" ht="13" x14ac:dyDescent="0.15">
      <c r="K863" s="3"/>
      <c r="L863" s="3"/>
      <c r="M863" s="3"/>
      <c r="N863" s="3"/>
      <c r="O863" s="3"/>
    </row>
    <row r="864" spans="11:15" ht="13" x14ac:dyDescent="0.15">
      <c r="K864" s="3"/>
      <c r="L864" s="3"/>
      <c r="M864" s="3"/>
      <c r="N864" s="3"/>
      <c r="O864" s="3"/>
    </row>
    <row r="865" spans="11:15" ht="13" x14ac:dyDescent="0.15">
      <c r="K865" s="3"/>
      <c r="L865" s="3"/>
      <c r="M865" s="3"/>
      <c r="N865" s="3"/>
      <c r="O865" s="3"/>
    </row>
    <row r="866" spans="11:15" ht="13" x14ac:dyDescent="0.15">
      <c r="K866" s="3"/>
      <c r="L866" s="3"/>
      <c r="M866" s="3"/>
      <c r="N866" s="3"/>
      <c r="O866" s="3"/>
    </row>
    <row r="867" spans="11:15" ht="13" x14ac:dyDescent="0.15">
      <c r="K867" s="3"/>
      <c r="L867" s="3"/>
      <c r="M867" s="3"/>
      <c r="N867" s="3"/>
      <c r="O867" s="3"/>
    </row>
    <row r="868" spans="11:15" ht="13" x14ac:dyDescent="0.15">
      <c r="K868" s="3"/>
      <c r="L868" s="3"/>
      <c r="M868" s="3"/>
      <c r="N868" s="3"/>
      <c r="O868" s="3"/>
    </row>
    <row r="869" spans="11:15" ht="13" x14ac:dyDescent="0.15">
      <c r="K869" s="3"/>
      <c r="L869" s="3"/>
      <c r="M869" s="3"/>
      <c r="N869" s="3"/>
      <c r="O869" s="3"/>
    </row>
    <row r="870" spans="11:15" ht="13" x14ac:dyDescent="0.15">
      <c r="K870" s="3"/>
      <c r="L870" s="3"/>
      <c r="M870" s="3"/>
      <c r="N870" s="3"/>
      <c r="O870" s="3"/>
    </row>
    <row r="871" spans="11:15" ht="13" x14ac:dyDescent="0.15">
      <c r="K871" s="3"/>
      <c r="L871" s="3"/>
      <c r="M871" s="3"/>
      <c r="N871" s="3"/>
      <c r="O871" s="3"/>
    </row>
    <row r="872" spans="11:15" ht="13" x14ac:dyDescent="0.15">
      <c r="K872" s="3"/>
      <c r="L872" s="3"/>
      <c r="M872" s="3"/>
      <c r="N872" s="3"/>
      <c r="O872" s="3"/>
    </row>
    <row r="873" spans="11:15" ht="13" x14ac:dyDescent="0.15">
      <c r="K873" s="3"/>
      <c r="L873" s="3"/>
      <c r="M873" s="3"/>
      <c r="N873" s="3"/>
      <c r="O873" s="3"/>
    </row>
    <row r="874" spans="11:15" ht="13" x14ac:dyDescent="0.15">
      <c r="K874" s="3"/>
      <c r="L874" s="3"/>
      <c r="M874" s="3"/>
      <c r="N874" s="3"/>
      <c r="O874" s="3"/>
    </row>
    <row r="875" spans="11:15" ht="13" x14ac:dyDescent="0.15">
      <c r="K875" s="3"/>
      <c r="L875" s="3"/>
      <c r="M875" s="3"/>
      <c r="N875" s="3"/>
      <c r="O875" s="3"/>
    </row>
    <row r="876" spans="11:15" ht="13" x14ac:dyDescent="0.15">
      <c r="K876" s="3"/>
      <c r="L876" s="3"/>
      <c r="M876" s="3"/>
      <c r="N876" s="3"/>
      <c r="O876" s="3"/>
    </row>
    <row r="877" spans="11:15" ht="13" x14ac:dyDescent="0.15">
      <c r="K877" s="3"/>
      <c r="L877" s="3"/>
      <c r="M877" s="3"/>
      <c r="N877" s="3"/>
      <c r="O877" s="3"/>
    </row>
    <row r="878" spans="11:15" ht="13" x14ac:dyDescent="0.15">
      <c r="K878" s="3"/>
      <c r="L878" s="3"/>
      <c r="M878" s="3"/>
      <c r="N878" s="3"/>
      <c r="O878" s="3"/>
    </row>
    <row r="879" spans="11:15" ht="13" x14ac:dyDescent="0.15">
      <c r="K879" s="3"/>
      <c r="L879" s="3"/>
      <c r="M879" s="3"/>
      <c r="N879" s="3"/>
      <c r="O879" s="3"/>
    </row>
    <row r="880" spans="11:15" ht="13" x14ac:dyDescent="0.15">
      <c r="K880" s="3"/>
      <c r="L880" s="3"/>
      <c r="M880" s="3"/>
      <c r="N880" s="3"/>
      <c r="O880" s="3"/>
    </row>
    <row r="881" spans="11:15" ht="13" x14ac:dyDescent="0.15">
      <c r="K881" s="3"/>
      <c r="L881" s="3"/>
      <c r="M881" s="3"/>
      <c r="N881" s="3"/>
      <c r="O881" s="3"/>
    </row>
    <row r="882" spans="11:15" ht="13" x14ac:dyDescent="0.15">
      <c r="K882" s="3"/>
      <c r="L882" s="3"/>
      <c r="M882" s="3"/>
      <c r="N882" s="3"/>
      <c r="O882" s="3"/>
    </row>
    <row r="883" spans="11:15" ht="13" x14ac:dyDescent="0.15">
      <c r="K883" s="3"/>
      <c r="L883" s="3"/>
      <c r="M883" s="3"/>
      <c r="N883" s="3"/>
      <c r="O883" s="3"/>
    </row>
    <row r="884" spans="11:15" ht="13" x14ac:dyDescent="0.15">
      <c r="K884" s="3"/>
      <c r="L884" s="3"/>
      <c r="M884" s="3"/>
      <c r="N884" s="3"/>
      <c r="O884" s="3"/>
    </row>
    <row r="885" spans="11:15" ht="13" x14ac:dyDescent="0.15">
      <c r="K885" s="3"/>
      <c r="L885" s="3"/>
      <c r="M885" s="3"/>
      <c r="N885" s="3"/>
      <c r="O885" s="3"/>
    </row>
    <row r="886" spans="11:15" ht="13" x14ac:dyDescent="0.15">
      <c r="K886" s="3"/>
      <c r="L886" s="3"/>
      <c r="M886" s="3"/>
      <c r="N886" s="3"/>
      <c r="O886" s="3"/>
    </row>
    <row r="887" spans="11:15" ht="13" x14ac:dyDescent="0.15">
      <c r="K887" s="3"/>
      <c r="L887" s="3"/>
      <c r="M887" s="3"/>
      <c r="N887" s="3"/>
      <c r="O887" s="3"/>
    </row>
    <row r="888" spans="11:15" ht="13" x14ac:dyDescent="0.15">
      <c r="K888" s="3"/>
      <c r="L888" s="3"/>
      <c r="M888" s="3"/>
      <c r="N888" s="3"/>
      <c r="O888" s="3"/>
    </row>
    <row r="889" spans="11:15" ht="13" x14ac:dyDescent="0.15">
      <c r="K889" s="3"/>
      <c r="L889" s="3"/>
      <c r="M889" s="3"/>
      <c r="N889" s="3"/>
      <c r="O889" s="3"/>
    </row>
    <row r="890" spans="11:15" ht="13" x14ac:dyDescent="0.15">
      <c r="K890" s="3"/>
      <c r="L890" s="3"/>
      <c r="M890" s="3"/>
      <c r="N890" s="3"/>
      <c r="O890" s="3"/>
    </row>
    <row r="891" spans="11:15" ht="13" x14ac:dyDescent="0.15">
      <c r="K891" s="3"/>
      <c r="L891" s="3"/>
      <c r="M891" s="3"/>
      <c r="N891" s="3"/>
      <c r="O891" s="3"/>
    </row>
    <row r="892" spans="11:15" ht="13" x14ac:dyDescent="0.15">
      <c r="K892" s="3"/>
      <c r="L892" s="3"/>
      <c r="M892" s="3"/>
      <c r="N892" s="3"/>
      <c r="O892" s="3"/>
    </row>
    <row r="893" spans="11:15" ht="13" x14ac:dyDescent="0.15">
      <c r="K893" s="3"/>
      <c r="L893" s="3"/>
      <c r="M893" s="3"/>
      <c r="N893" s="3"/>
      <c r="O893" s="3"/>
    </row>
    <row r="894" spans="11:15" ht="13" x14ac:dyDescent="0.15">
      <c r="K894" s="3"/>
      <c r="L894" s="3"/>
      <c r="M894" s="3"/>
      <c r="N894" s="3"/>
      <c r="O894" s="3"/>
    </row>
    <row r="895" spans="11:15" ht="13" x14ac:dyDescent="0.15">
      <c r="K895" s="3"/>
      <c r="L895" s="3"/>
      <c r="M895" s="3"/>
      <c r="N895" s="3"/>
      <c r="O895" s="3"/>
    </row>
    <row r="896" spans="11:15" ht="13" x14ac:dyDescent="0.15">
      <c r="K896" s="3"/>
      <c r="L896" s="3"/>
      <c r="M896" s="3"/>
      <c r="N896" s="3"/>
      <c r="O896" s="3"/>
    </row>
    <row r="897" spans="11:15" ht="13" x14ac:dyDescent="0.15">
      <c r="K897" s="3"/>
      <c r="L897" s="3"/>
      <c r="M897" s="3"/>
      <c r="N897" s="3"/>
      <c r="O897" s="3"/>
    </row>
    <row r="898" spans="11:15" ht="13" x14ac:dyDescent="0.15">
      <c r="K898" s="3"/>
      <c r="L898" s="3"/>
      <c r="M898" s="3"/>
      <c r="N898" s="3"/>
      <c r="O898" s="3"/>
    </row>
    <row r="899" spans="11:15" ht="13" x14ac:dyDescent="0.15">
      <c r="K899" s="3"/>
      <c r="L899" s="3"/>
      <c r="M899" s="3"/>
      <c r="N899" s="3"/>
      <c r="O899" s="3"/>
    </row>
    <row r="900" spans="11:15" ht="13" x14ac:dyDescent="0.15">
      <c r="K900" s="3"/>
      <c r="L900" s="3"/>
      <c r="M900" s="3"/>
      <c r="N900" s="3"/>
      <c r="O900" s="3"/>
    </row>
    <row r="901" spans="11:15" ht="13" x14ac:dyDescent="0.15">
      <c r="K901" s="3"/>
      <c r="L901" s="3"/>
      <c r="M901" s="3"/>
      <c r="N901" s="3"/>
      <c r="O901" s="3"/>
    </row>
    <row r="902" spans="11:15" ht="13" x14ac:dyDescent="0.15">
      <c r="K902" s="3"/>
      <c r="L902" s="3"/>
      <c r="M902" s="3"/>
      <c r="N902" s="3"/>
      <c r="O902" s="3"/>
    </row>
    <row r="903" spans="11:15" ht="13" x14ac:dyDescent="0.15">
      <c r="K903" s="3"/>
      <c r="L903" s="3"/>
      <c r="M903" s="3"/>
      <c r="N903" s="3"/>
      <c r="O903" s="3"/>
    </row>
    <row r="904" spans="11:15" ht="13" x14ac:dyDescent="0.15">
      <c r="K904" s="3"/>
      <c r="L904" s="3"/>
      <c r="M904" s="3"/>
      <c r="N904" s="3"/>
      <c r="O904" s="3"/>
    </row>
    <row r="905" spans="11:15" ht="13" x14ac:dyDescent="0.15">
      <c r="K905" s="3"/>
      <c r="L905" s="3"/>
      <c r="M905" s="3"/>
      <c r="N905" s="3"/>
      <c r="O905" s="3"/>
    </row>
    <row r="906" spans="11:15" ht="13" x14ac:dyDescent="0.15">
      <c r="K906" s="3"/>
      <c r="L906" s="3"/>
      <c r="M906" s="3"/>
      <c r="N906" s="3"/>
      <c r="O906" s="3"/>
    </row>
    <row r="907" spans="11:15" ht="13" x14ac:dyDescent="0.15">
      <c r="K907" s="3"/>
      <c r="L907" s="3"/>
      <c r="M907" s="3"/>
      <c r="N907" s="3"/>
      <c r="O907" s="3"/>
    </row>
    <row r="908" spans="11:15" ht="13" x14ac:dyDescent="0.15">
      <c r="K908" s="3"/>
      <c r="L908" s="3"/>
      <c r="M908" s="3"/>
      <c r="N908" s="3"/>
      <c r="O908" s="3"/>
    </row>
    <row r="909" spans="11:15" ht="13" x14ac:dyDescent="0.15">
      <c r="K909" s="3"/>
      <c r="L909" s="3"/>
      <c r="M909" s="3"/>
      <c r="N909" s="3"/>
      <c r="O909" s="3"/>
    </row>
    <row r="910" spans="11:15" ht="13" x14ac:dyDescent="0.15">
      <c r="K910" s="3"/>
      <c r="L910" s="3"/>
      <c r="M910" s="3"/>
      <c r="N910" s="3"/>
      <c r="O910" s="3"/>
    </row>
    <row r="911" spans="11:15" ht="13" x14ac:dyDescent="0.15">
      <c r="K911" s="3"/>
      <c r="L911" s="3"/>
      <c r="M911" s="3"/>
      <c r="N911" s="3"/>
      <c r="O911" s="3"/>
    </row>
    <row r="912" spans="11:15" ht="13" x14ac:dyDescent="0.15">
      <c r="K912" s="3"/>
      <c r="L912" s="3"/>
      <c r="M912" s="3"/>
      <c r="N912" s="3"/>
      <c r="O912" s="3"/>
    </row>
    <row r="913" spans="11:15" ht="13" x14ac:dyDescent="0.15">
      <c r="K913" s="3"/>
      <c r="L913" s="3"/>
      <c r="M913" s="3"/>
      <c r="N913" s="3"/>
      <c r="O913" s="3"/>
    </row>
    <row r="914" spans="11:15" ht="13" x14ac:dyDescent="0.15">
      <c r="K914" s="3"/>
      <c r="L914" s="3"/>
      <c r="M914" s="3"/>
      <c r="N914" s="3"/>
      <c r="O914" s="3"/>
    </row>
    <row r="915" spans="11:15" ht="13" x14ac:dyDescent="0.15">
      <c r="K915" s="3"/>
      <c r="L915" s="3"/>
      <c r="M915" s="3"/>
      <c r="N915" s="3"/>
      <c r="O915" s="3"/>
    </row>
    <row r="916" spans="11:15" ht="13" x14ac:dyDescent="0.15">
      <c r="K916" s="3"/>
      <c r="L916" s="3"/>
      <c r="M916" s="3"/>
      <c r="N916" s="3"/>
      <c r="O916" s="3"/>
    </row>
    <row r="917" spans="11:15" ht="13" x14ac:dyDescent="0.15">
      <c r="K917" s="3"/>
      <c r="L917" s="3"/>
      <c r="M917" s="3"/>
      <c r="N917" s="3"/>
      <c r="O917" s="3"/>
    </row>
    <row r="918" spans="11:15" ht="13" x14ac:dyDescent="0.15">
      <c r="K918" s="3"/>
      <c r="L918" s="3"/>
      <c r="M918" s="3"/>
      <c r="N918" s="3"/>
      <c r="O918" s="3"/>
    </row>
    <row r="919" spans="11:15" ht="13" x14ac:dyDescent="0.15">
      <c r="K919" s="3"/>
      <c r="L919" s="3"/>
      <c r="M919" s="3"/>
      <c r="N919" s="3"/>
      <c r="O919" s="3"/>
    </row>
    <row r="920" spans="11:15" ht="13" x14ac:dyDescent="0.15">
      <c r="K920" s="3"/>
      <c r="L920" s="3"/>
      <c r="M920" s="3"/>
      <c r="N920" s="3"/>
      <c r="O920" s="3"/>
    </row>
    <row r="921" spans="11:15" ht="13" x14ac:dyDescent="0.15">
      <c r="K921" s="3"/>
      <c r="L921" s="3"/>
      <c r="M921" s="3"/>
      <c r="N921" s="3"/>
      <c r="O921" s="3"/>
    </row>
    <row r="922" spans="11:15" ht="13" x14ac:dyDescent="0.15">
      <c r="K922" s="3"/>
      <c r="L922" s="3"/>
      <c r="M922" s="3"/>
      <c r="N922" s="3"/>
      <c r="O922" s="3"/>
    </row>
    <row r="923" spans="11:15" ht="13" x14ac:dyDescent="0.15">
      <c r="K923" s="3"/>
      <c r="L923" s="3"/>
      <c r="M923" s="3"/>
      <c r="N923" s="3"/>
      <c r="O923" s="3"/>
    </row>
    <row r="924" spans="11:15" ht="13" x14ac:dyDescent="0.15">
      <c r="K924" s="3"/>
      <c r="L924" s="3"/>
      <c r="M924" s="3"/>
      <c r="N924" s="3"/>
      <c r="O924" s="3"/>
    </row>
    <row r="925" spans="11:15" ht="13" x14ac:dyDescent="0.15">
      <c r="K925" s="3"/>
      <c r="L925" s="3"/>
      <c r="M925" s="3"/>
      <c r="N925" s="3"/>
      <c r="O925" s="3"/>
    </row>
    <row r="926" spans="11:15" ht="13" x14ac:dyDescent="0.15">
      <c r="K926" s="3"/>
      <c r="L926" s="3"/>
      <c r="M926" s="3"/>
      <c r="N926" s="3"/>
      <c r="O926" s="3"/>
    </row>
    <row r="927" spans="11:15" ht="13" x14ac:dyDescent="0.15">
      <c r="K927" s="3"/>
      <c r="L927" s="3"/>
      <c r="M927" s="3"/>
      <c r="N927" s="3"/>
      <c r="O927" s="3"/>
    </row>
    <row r="928" spans="11:15" ht="13" x14ac:dyDescent="0.15">
      <c r="K928" s="3"/>
      <c r="L928" s="3"/>
      <c r="M928" s="3"/>
      <c r="N928" s="3"/>
      <c r="O928" s="3"/>
    </row>
    <row r="929" spans="11:15" ht="13" x14ac:dyDescent="0.15">
      <c r="K929" s="3"/>
      <c r="L929" s="3"/>
      <c r="M929" s="3"/>
      <c r="N929" s="3"/>
      <c r="O929" s="3"/>
    </row>
    <row r="930" spans="11:15" ht="13" x14ac:dyDescent="0.15">
      <c r="K930" s="3"/>
      <c r="L930" s="3"/>
      <c r="M930" s="3"/>
      <c r="N930" s="3"/>
      <c r="O930" s="3"/>
    </row>
    <row r="931" spans="11:15" ht="13" x14ac:dyDescent="0.15">
      <c r="K931" s="3"/>
      <c r="L931" s="3"/>
      <c r="M931" s="3"/>
      <c r="N931" s="3"/>
      <c r="O931" s="3"/>
    </row>
    <row r="932" spans="11:15" ht="13" x14ac:dyDescent="0.15">
      <c r="K932" s="3"/>
      <c r="L932" s="3"/>
      <c r="M932" s="3"/>
      <c r="N932" s="3"/>
      <c r="O932" s="3"/>
    </row>
    <row r="933" spans="11:15" ht="13" x14ac:dyDescent="0.15">
      <c r="K933" s="3"/>
      <c r="L933" s="3"/>
      <c r="M933" s="3"/>
      <c r="N933" s="3"/>
      <c r="O933" s="3"/>
    </row>
    <row r="934" spans="11:15" ht="13" x14ac:dyDescent="0.15">
      <c r="K934" s="3"/>
      <c r="L934" s="3"/>
      <c r="M934" s="3"/>
      <c r="N934" s="3"/>
      <c r="O934" s="3"/>
    </row>
    <row r="935" spans="11:15" ht="13" x14ac:dyDescent="0.15">
      <c r="K935" s="3"/>
      <c r="L935" s="3"/>
      <c r="M935" s="3"/>
      <c r="N935" s="3"/>
      <c r="O935" s="3"/>
    </row>
    <row r="936" spans="11:15" ht="13" x14ac:dyDescent="0.15">
      <c r="K936" s="3"/>
      <c r="L936" s="3"/>
      <c r="M936" s="3"/>
      <c r="N936" s="3"/>
      <c r="O936" s="3"/>
    </row>
    <row r="937" spans="11:15" ht="13" x14ac:dyDescent="0.15">
      <c r="K937" s="3"/>
      <c r="L937" s="3"/>
      <c r="M937" s="3"/>
      <c r="N937" s="3"/>
      <c r="O937" s="3"/>
    </row>
    <row r="938" spans="11:15" ht="13" x14ac:dyDescent="0.15">
      <c r="K938" s="3"/>
      <c r="L938" s="3"/>
      <c r="M938" s="3"/>
      <c r="N938" s="3"/>
      <c r="O938" s="3"/>
    </row>
    <row r="939" spans="11:15" ht="13" x14ac:dyDescent="0.15">
      <c r="K939" s="3"/>
      <c r="L939" s="3"/>
      <c r="M939" s="3"/>
      <c r="N939" s="3"/>
      <c r="O939" s="3"/>
    </row>
    <row r="940" spans="11:15" ht="13" x14ac:dyDescent="0.15">
      <c r="K940" s="3"/>
      <c r="L940" s="3"/>
      <c r="M940" s="3"/>
      <c r="N940" s="3"/>
      <c r="O940" s="3"/>
    </row>
    <row r="941" spans="11:15" ht="13" x14ac:dyDescent="0.15">
      <c r="K941" s="3"/>
      <c r="L941" s="3"/>
      <c r="M941" s="3"/>
      <c r="N941" s="3"/>
      <c r="O941" s="3"/>
    </row>
    <row r="942" spans="11:15" ht="13" x14ac:dyDescent="0.15">
      <c r="K942" s="3"/>
      <c r="L942" s="3"/>
      <c r="M942" s="3"/>
      <c r="N942" s="3"/>
      <c r="O942" s="3"/>
    </row>
    <row r="943" spans="11:15" ht="13" x14ac:dyDescent="0.15">
      <c r="K943" s="3"/>
      <c r="L943" s="3"/>
      <c r="M943" s="3"/>
      <c r="N943" s="3"/>
      <c r="O943" s="3"/>
    </row>
    <row r="944" spans="11:15" ht="13" x14ac:dyDescent="0.15">
      <c r="K944" s="3"/>
      <c r="L944" s="3"/>
      <c r="M944" s="3"/>
      <c r="N944" s="3"/>
      <c r="O944" s="3"/>
    </row>
    <row r="945" spans="11:15" ht="13" x14ac:dyDescent="0.15">
      <c r="K945" s="3"/>
      <c r="L945" s="3"/>
      <c r="M945" s="3"/>
      <c r="N945" s="3"/>
      <c r="O945" s="3"/>
    </row>
    <row r="946" spans="11:15" ht="13" x14ac:dyDescent="0.15">
      <c r="K946" s="3"/>
      <c r="L946" s="3"/>
      <c r="M946" s="3"/>
      <c r="N946" s="3"/>
      <c r="O946" s="3"/>
    </row>
    <row r="947" spans="11:15" ht="13" x14ac:dyDescent="0.15">
      <c r="K947" s="3"/>
      <c r="L947" s="3"/>
      <c r="M947" s="3"/>
      <c r="N947" s="3"/>
      <c r="O947" s="3"/>
    </row>
    <row r="948" spans="11:15" ht="13" x14ac:dyDescent="0.15">
      <c r="K948" s="3"/>
      <c r="L948" s="3"/>
      <c r="M948" s="3"/>
      <c r="N948" s="3"/>
      <c r="O948" s="3"/>
    </row>
    <row r="949" spans="11:15" ht="13" x14ac:dyDescent="0.15">
      <c r="K949" s="3"/>
      <c r="L949" s="3"/>
      <c r="M949" s="3"/>
      <c r="N949" s="3"/>
      <c r="O949" s="3"/>
    </row>
    <row r="950" spans="11:15" ht="13" x14ac:dyDescent="0.15">
      <c r="K950" s="3"/>
      <c r="L950" s="3"/>
      <c r="M950" s="3"/>
      <c r="N950" s="3"/>
      <c r="O950" s="3"/>
    </row>
    <row r="951" spans="11:15" ht="13" x14ac:dyDescent="0.15">
      <c r="K951" s="3"/>
      <c r="L951" s="3"/>
      <c r="M951" s="3"/>
      <c r="N951" s="3"/>
      <c r="O951" s="3"/>
    </row>
    <row r="952" spans="11:15" ht="13" x14ac:dyDescent="0.15">
      <c r="K952" s="3"/>
      <c r="L952" s="3"/>
      <c r="M952" s="3"/>
      <c r="N952" s="3"/>
      <c r="O952" s="3"/>
    </row>
    <row r="953" spans="11:15" ht="13" x14ac:dyDescent="0.15">
      <c r="K953" s="3"/>
      <c r="L953" s="3"/>
      <c r="M953" s="3"/>
      <c r="N953" s="3"/>
      <c r="O953" s="3"/>
    </row>
    <row r="954" spans="11:15" ht="13" x14ac:dyDescent="0.15">
      <c r="K954" s="3"/>
      <c r="L954" s="3"/>
      <c r="M954" s="3"/>
      <c r="N954" s="3"/>
      <c r="O954" s="3"/>
    </row>
    <row r="955" spans="11:15" ht="13" x14ac:dyDescent="0.15">
      <c r="K955" s="3"/>
      <c r="L955" s="3"/>
      <c r="M955" s="3"/>
      <c r="N955" s="3"/>
      <c r="O955" s="3"/>
    </row>
    <row r="956" spans="11:15" ht="13" x14ac:dyDescent="0.15">
      <c r="K956" s="3"/>
      <c r="L956" s="3"/>
      <c r="M956" s="3"/>
      <c r="N956" s="3"/>
      <c r="O956" s="3"/>
    </row>
    <row r="957" spans="11:15" ht="13" x14ac:dyDescent="0.15">
      <c r="K957" s="3"/>
      <c r="L957" s="3"/>
      <c r="M957" s="3"/>
      <c r="N957" s="3"/>
      <c r="O957" s="3"/>
    </row>
    <row r="958" spans="11:15" ht="13" x14ac:dyDescent="0.15">
      <c r="K958" s="3"/>
      <c r="L958" s="3"/>
      <c r="M958" s="3"/>
      <c r="N958" s="3"/>
      <c r="O958" s="3"/>
    </row>
    <row r="959" spans="11:15" ht="13" x14ac:dyDescent="0.15">
      <c r="K959" s="3"/>
      <c r="L959" s="3"/>
      <c r="M959" s="3"/>
      <c r="N959" s="3"/>
      <c r="O959" s="3"/>
    </row>
    <row r="960" spans="11:15" ht="13" x14ac:dyDescent="0.15">
      <c r="K960" s="3"/>
      <c r="L960" s="3"/>
      <c r="M960" s="3"/>
      <c r="N960" s="3"/>
      <c r="O960" s="3"/>
    </row>
    <row r="961" spans="11:15" ht="13" x14ac:dyDescent="0.15">
      <c r="K961" s="3"/>
      <c r="L961" s="3"/>
      <c r="M961" s="3"/>
      <c r="N961" s="3"/>
      <c r="O961" s="3"/>
    </row>
    <row r="962" spans="11:15" ht="13" x14ac:dyDescent="0.15">
      <c r="K962" s="3"/>
      <c r="L962" s="3"/>
      <c r="M962" s="3"/>
      <c r="N962" s="3"/>
      <c r="O962" s="3"/>
    </row>
    <row r="963" spans="11:15" ht="13" x14ac:dyDescent="0.15">
      <c r="K963" s="3"/>
      <c r="L963" s="3"/>
      <c r="M963" s="3"/>
      <c r="N963" s="3"/>
      <c r="O963" s="3"/>
    </row>
    <row r="964" spans="11:15" ht="13" x14ac:dyDescent="0.15">
      <c r="K964" s="3"/>
      <c r="L964" s="3"/>
      <c r="M964" s="3"/>
      <c r="N964" s="3"/>
      <c r="O964" s="3"/>
    </row>
    <row r="965" spans="11:15" ht="13" x14ac:dyDescent="0.15">
      <c r="K965" s="3"/>
      <c r="L965" s="3"/>
      <c r="M965" s="3"/>
      <c r="N965" s="3"/>
      <c r="O965" s="3"/>
    </row>
    <row r="966" spans="11:15" ht="13" x14ac:dyDescent="0.15">
      <c r="K966" s="3"/>
      <c r="L966" s="3"/>
      <c r="M966" s="3"/>
      <c r="N966" s="3"/>
      <c r="O966" s="3"/>
    </row>
    <row r="967" spans="11:15" ht="13" x14ac:dyDescent="0.15">
      <c r="K967" s="3"/>
      <c r="L967" s="3"/>
      <c r="M967" s="3"/>
      <c r="N967" s="3"/>
      <c r="O967" s="3"/>
    </row>
    <row r="968" spans="11:15" ht="13" x14ac:dyDescent="0.15">
      <c r="K968" s="3"/>
      <c r="L968" s="3"/>
      <c r="M968" s="3"/>
      <c r="N968" s="3"/>
      <c r="O968" s="3"/>
    </row>
    <row r="969" spans="11:15" ht="13" x14ac:dyDescent="0.15">
      <c r="K969" s="3"/>
      <c r="L969" s="3"/>
      <c r="M969" s="3"/>
      <c r="N969" s="3"/>
      <c r="O969" s="3"/>
    </row>
    <row r="970" spans="11:15" ht="13" x14ac:dyDescent="0.15">
      <c r="K970" s="3"/>
      <c r="L970" s="3"/>
      <c r="M970" s="3"/>
      <c r="N970" s="3"/>
      <c r="O970" s="3"/>
    </row>
    <row r="971" spans="11:15" ht="13" x14ac:dyDescent="0.15">
      <c r="K971" s="3"/>
      <c r="L971" s="3"/>
      <c r="M971" s="3"/>
      <c r="N971" s="3"/>
      <c r="O971" s="3"/>
    </row>
    <row r="972" spans="11:15" ht="13" x14ac:dyDescent="0.15">
      <c r="K972" s="3"/>
      <c r="L972" s="3"/>
      <c r="M972" s="3"/>
      <c r="N972" s="3"/>
      <c r="O972" s="3"/>
    </row>
    <row r="973" spans="11:15" ht="13" x14ac:dyDescent="0.15">
      <c r="K973" s="3"/>
      <c r="L973" s="3"/>
      <c r="M973" s="3"/>
      <c r="N973" s="3"/>
      <c r="O973" s="3"/>
    </row>
    <row r="974" spans="11:15" ht="13" x14ac:dyDescent="0.15">
      <c r="K974" s="3"/>
      <c r="L974" s="3"/>
      <c r="M974" s="3"/>
      <c r="N974" s="3"/>
      <c r="O974" s="3"/>
    </row>
    <row r="975" spans="11:15" ht="13" x14ac:dyDescent="0.15">
      <c r="K975" s="3"/>
      <c r="L975" s="3"/>
      <c r="M975" s="3"/>
      <c r="N975" s="3"/>
      <c r="O975" s="3"/>
    </row>
    <row r="976" spans="11:15" ht="13" x14ac:dyDescent="0.15">
      <c r="K976" s="3"/>
      <c r="L976" s="3"/>
      <c r="M976" s="3"/>
      <c r="N976" s="3"/>
      <c r="O976" s="3"/>
    </row>
    <row r="977" spans="11:15" ht="13" x14ac:dyDescent="0.15">
      <c r="K977" s="3"/>
      <c r="L977" s="3"/>
      <c r="M977" s="3"/>
      <c r="N977" s="3"/>
      <c r="O977" s="3"/>
    </row>
    <row r="978" spans="11:15" ht="13" x14ac:dyDescent="0.15">
      <c r="K978" s="3"/>
      <c r="L978" s="3"/>
      <c r="M978" s="3"/>
      <c r="N978" s="3"/>
      <c r="O978" s="3"/>
    </row>
    <row r="979" spans="11:15" ht="13" x14ac:dyDescent="0.15">
      <c r="K979" s="3"/>
      <c r="L979" s="3"/>
      <c r="M979" s="3"/>
      <c r="N979" s="3"/>
      <c r="O979" s="3"/>
    </row>
    <row r="980" spans="11:15" ht="13" x14ac:dyDescent="0.15">
      <c r="K980" s="3"/>
      <c r="L980" s="3"/>
      <c r="M980" s="3"/>
      <c r="N980" s="3"/>
      <c r="O980" s="3"/>
    </row>
    <row r="981" spans="11:15" ht="13" x14ac:dyDescent="0.15">
      <c r="K981" s="3"/>
      <c r="L981" s="3"/>
      <c r="M981" s="3"/>
      <c r="N981" s="3"/>
      <c r="O981" s="3"/>
    </row>
    <row r="982" spans="11:15" ht="13" x14ac:dyDescent="0.15">
      <c r="K982" s="3"/>
      <c r="L982" s="3"/>
      <c r="M982" s="3"/>
      <c r="N982" s="3"/>
      <c r="O982" s="3"/>
    </row>
    <row r="983" spans="11:15" ht="13" x14ac:dyDescent="0.15">
      <c r="K983" s="3"/>
      <c r="L983" s="3"/>
      <c r="M983" s="3"/>
      <c r="N983" s="3"/>
      <c r="O983" s="3"/>
    </row>
    <row r="984" spans="11:15" ht="13" x14ac:dyDescent="0.15">
      <c r="K984" s="3"/>
      <c r="L984" s="3"/>
      <c r="M984" s="3"/>
      <c r="N984" s="3"/>
      <c r="O984" s="3"/>
    </row>
    <row r="985" spans="11:15" ht="13" x14ac:dyDescent="0.15">
      <c r="K985" s="3"/>
      <c r="L985" s="3"/>
      <c r="M985" s="3"/>
      <c r="N985" s="3"/>
      <c r="O985" s="3"/>
    </row>
    <row r="986" spans="11:15" ht="13" x14ac:dyDescent="0.15">
      <c r="K986" s="3"/>
      <c r="L986" s="3"/>
      <c r="M986" s="3"/>
      <c r="N986" s="3"/>
      <c r="O986" s="3"/>
    </row>
    <row r="987" spans="11:15" ht="13" x14ac:dyDescent="0.15">
      <c r="K987" s="3"/>
      <c r="L987" s="3"/>
      <c r="M987" s="3"/>
      <c r="N987" s="3"/>
      <c r="O987" s="3"/>
    </row>
    <row r="988" spans="11:15" ht="13" x14ac:dyDescent="0.15">
      <c r="K988" s="3"/>
      <c r="L988" s="3"/>
      <c r="M988" s="3"/>
      <c r="N988" s="3"/>
      <c r="O988" s="3"/>
    </row>
    <row r="989" spans="11:15" ht="13" x14ac:dyDescent="0.15">
      <c r="K989" s="3"/>
      <c r="L989" s="3"/>
      <c r="M989" s="3"/>
      <c r="N989" s="3"/>
      <c r="O989" s="3"/>
    </row>
    <row r="990" spans="11:15" ht="13" x14ac:dyDescent="0.15">
      <c r="K990" s="3"/>
      <c r="L990" s="3"/>
      <c r="M990" s="3"/>
      <c r="N990" s="3"/>
      <c r="O990" s="3"/>
    </row>
    <row r="991" spans="11:15" ht="13" x14ac:dyDescent="0.15">
      <c r="K991" s="3"/>
      <c r="L991" s="3"/>
      <c r="M991" s="3"/>
      <c r="N991" s="3"/>
      <c r="O991" s="3"/>
    </row>
    <row r="992" spans="11:15" ht="13" x14ac:dyDescent="0.15">
      <c r="K992" s="3"/>
      <c r="L992" s="3"/>
      <c r="M992" s="3"/>
      <c r="N992" s="3"/>
      <c r="O992" s="3"/>
    </row>
    <row r="993" spans="11:15" ht="13" x14ac:dyDescent="0.15">
      <c r="K993" s="3"/>
      <c r="L993" s="3"/>
      <c r="M993" s="3"/>
      <c r="N993" s="3"/>
      <c r="O993" s="3"/>
    </row>
    <row r="994" spans="11:15" ht="13" x14ac:dyDescent="0.15">
      <c r="K994" s="3"/>
      <c r="L994" s="3"/>
      <c r="M994" s="3"/>
      <c r="N994" s="3"/>
      <c r="O994" s="3"/>
    </row>
    <row r="995" spans="11:15" ht="13" x14ac:dyDescent="0.15">
      <c r="K995" s="3"/>
      <c r="L995" s="3"/>
      <c r="M995" s="3"/>
      <c r="N995" s="3"/>
      <c r="O995" s="3"/>
    </row>
    <row r="996" spans="11:15" ht="13" x14ac:dyDescent="0.15">
      <c r="K996" s="3"/>
      <c r="L996" s="3"/>
      <c r="M996" s="3"/>
      <c r="N996" s="3"/>
      <c r="O996" s="3"/>
    </row>
    <row r="997" spans="11:15" ht="13" x14ac:dyDescent="0.15">
      <c r="K997" s="3"/>
      <c r="L997" s="3"/>
      <c r="M997" s="3"/>
      <c r="N997" s="3"/>
      <c r="O997" s="3"/>
    </row>
    <row r="998" spans="11:15" ht="13" x14ac:dyDescent="0.15">
      <c r="K998" s="3"/>
      <c r="L998" s="3"/>
      <c r="M998" s="3"/>
      <c r="N998" s="3"/>
      <c r="O998" s="3"/>
    </row>
    <row r="999" spans="11:15" ht="13" x14ac:dyDescent="0.15">
      <c r="K999" s="3"/>
      <c r="L999" s="3"/>
      <c r="M999" s="3"/>
      <c r="N999" s="3"/>
      <c r="O999" s="3"/>
    </row>
    <row r="1000" spans="11:15" ht="13" x14ac:dyDescent="0.15">
      <c r="K1000" s="3"/>
      <c r="L1000" s="3"/>
      <c r="M1000" s="3"/>
      <c r="N1000" s="3"/>
      <c r="O1000" s="3"/>
    </row>
    <row r="1001" spans="11:15" ht="13" x14ac:dyDescent="0.15">
      <c r="K1001" s="3"/>
      <c r="L1001" s="3"/>
      <c r="M1001" s="3"/>
      <c r="N1001" s="3"/>
      <c r="O1001" s="3"/>
    </row>
    <row r="1002" spans="11:15" ht="13" x14ac:dyDescent="0.15">
      <c r="K1002" s="3"/>
      <c r="L1002" s="3"/>
      <c r="M1002" s="3"/>
      <c r="N1002" s="3"/>
      <c r="O1002" s="3"/>
    </row>
    <row r="1003" spans="11:15" ht="13" x14ac:dyDescent="0.15">
      <c r="K1003" s="3"/>
      <c r="L1003" s="3"/>
      <c r="M1003" s="3"/>
      <c r="N1003" s="3"/>
      <c r="O1003" s="3"/>
    </row>
  </sheetData>
  <conditionalFormatting sqref="M1:O4 K1:L1003 M6:O1003">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9"/>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26" ht="15.75" customHeight="1" x14ac:dyDescent="0.15">
      <c r="A1" s="49" t="s">
        <v>1072</v>
      </c>
      <c r="B1" s="49" t="s">
        <v>1073</v>
      </c>
      <c r="C1" s="49" t="s">
        <v>1074</v>
      </c>
      <c r="D1" s="1"/>
      <c r="E1" s="1"/>
      <c r="F1" s="1"/>
      <c r="G1" s="1"/>
      <c r="H1" s="1"/>
      <c r="I1" s="2"/>
      <c r="J1" s="13"/>
      <c r="K1" s="13"/>
      <c r="L1" s="13"/>
      <c r="M1" s="13"/>
      <c r="N1" s="13"/>
      <c r="O1" s="13"/>
      <c r="P1" s="13"/>
      <c r="Q1" s="13"/>
      <c r="R1" s="13"/>
      <c r="S1" s="13"/>
      <c r="T1" s="13"/>
      <c r="U1" s="13"/>
      <c r="V1" s="13"/>
      <c r="W1" s="13"/>
      <c r="X1" s="13"/>
      <c r="Y1" s="13"/>
      <c r="Z1" s="13"/>
    </row>
    <row r="2" spans="1:26" ht="15.75" customHeight="1" x14ac:dyDescent="0.15">
      <c r="A2" s="49" t="s">
        <v>0</v>
      </c>
      <c r="B2" s="49" t="s">
        <v>1</v>
      </c>
      <c r="C2" s="1" t="s">
        <v>38</v>
      </c>
      <c r="D2" s="1"/>
      <c r="E2" s="14"/>
      <c r="F2" s="14"/>
      <c r="G2" s="14"/>
      <c r="H2" s="14"/>
      <c r="I2" s="13"/>
      <c r="J2" s="13"/>
      <c r="K2" s="13"/>
      <c r="L2" s="13"/>
      <c r="M2" s="13"/>
      <c r="N2" s="13"/>
      <c r="O2" s="13"/>
      <c r="P2" s="13"/>
      <c r="Q2" s="13"/>
      <c r="R2" s="13"/>
      <c r="S2" s="13"/>
      <c r="T2" s="13"/>
      <c r="U2" s="13"/>
      <c r="V2" s="13"/>
      <c r="W2" s="13"/>
      <c r="X2" s="13"/>
      <c r="Y2" s="13"/>
      <c r="Z2" s="13"/>
    </row>
    <row r="3" spans="1:26" ht="15.75" customHeight="1" x14ac:dyDescent="0.15">
      <c r="A3" s="15"/>
      <c r="B3" s="15"/>
      <c r="C3" s="15"/>
      <c r="D3" s="15"/>
      <c r="E3" s="15"/>
      <c r="F3" s="15"/>
      <c r="G3" s="15"/>
      <c r="H3" s="15"/>
      <c r="I3" s="13"/>
      <c r="J3" s="13"/>
      <c r="K3" s="13"/>
      <c r="L3" s="13"/>
      <c r="M3" s="13"/>
      <c r="N3" s="13"/>
      <c r="O3" s="13"/>
      <c r="P3" s="13"/>
      <c r="Q3" s="13"/>
      <c r="R3" s="13"/>
      <c r="S3" s="13"/>
      <c r="T3" s="13"/>
      <c r="U3" s="13"/>
      <c r="V3" s="13"/>
      <c r="W3" s="13"/>
      <c r="X3" s="13"/>
      <c r="Y3" s="13"/>
      <c r="Z3" s="13"/>
    </row>
    <row r="4" spans="1:26" ht="15.75" customHeight="1" x14ac:dyDescent="0.15">
      <c r="A4" s="1"/>
      <c r="B4" s="14"/>
      <c r="D4" s="14"/>
      <c r="E4" s="14"/>
      <c r="F4" s="15"/>
      <c r="G4" s="15"/>
      <c r="H4" s="15"/>
      <c r="I4" s="50"/>
      <c r="J4" s="51"/>
      <c r="K4" s="51"/>
      <c r="L4" s="51"/>
      <c r="M4" s="51"/>
      <c r="N4" s="13"/>
      <c r="O4" s="13"/>
      <c r="P4" s="13"/>
      <c r="Q4" s="13"/>
      <c r="R4" s="13"/>
      <c r="S4" s="13"/>
      <c r="T4" s="13"/>
      <c r="U4" s="13"/>
      <c r="V4" s="13"/>
      <c r="W4" s="13"/>
      <c r="X4" s="13"/>
      <c r="Y4" s="13"/>
      <c r="Z4" s="13"/>
    </row>
    <row r="5" spans="1:26" ht="15.75" customHeight="1" x14ac:dyDescent="0.15">
      <c r="A5" s="1" t="s">
        <v>3</v>
      </c>
      <c r="B5" s="1" t="s">
        <v>4</v>
      </c>
      <c r="C5" s="7" t="s">
        <v>5</v>
      </c>
      <c r="D5" s="1" t="s">
        <v>6</v>
      </c>
      <c r="E5" s="1" t="s">
        <v>7</v>
      </c>
      <c r="F5" s="8"/>
      <c r="G5" s="15"/>
      <c r="H5" s="15"/>
      <c r="I5" s="7"/>
      <c r="J5" s="7"/>
      <c r="K5" s="7"/>
      <c r="L5" s="1"/>
      <c r="M5" s="1"/>
      <c r="N5" s="13"/>
      <c r="O5" s="13"/>
      <c r="P5" s="13"/>
      <c r="Q5" s="13"/>
      <c r="R5" s="13"/>
      <c r="S5" s="13"/>
      <c r="T5" s="13"/>
      <c r="U5" s="13"/>
      <c r="V5" s="13"/>
      <c r="W5" s="13"/>
      <c r="X5" s="13"/>
      <c r="Y5" s="13"/>
      <c r="Z5" s="13"/>
    </row>
    <row r="6" spans="1:26" ht="15.75" customHeight="1" x14ac:dyDescent="0.15">
      <c r="A6" s="10" t="s">
        <v>8</v>
      </c>
      <c r="B6" s="10" t="s">
        <v>9</v>
      </c>
      <c r="C6" s="10" t="s">
        <v>10</v>
      </c>
      <c r="D6" s="10" t="s">
        <v>11</v>
      </c>
      <c r="E6" s="10" t="s">
        <v>11</v>
      </c>
      <c r="F6" s="13"/>
      <c r="G6" s="13"/>
      <c r="H6" s="13"/>
      <c r="I6" s="13"/>
      <c r="J6" s="13"/>
      <c r="K6" s="13"/>
      <c r="L6" s="13"/>
      <c r="M6" s="13"/>
      <c r="N6" s="13"/>
      <c r="O6" s="13"/>
      <c r="P6" s="13"/>
      <c r="Q6" s="13"/>
      <c r="R6" s="13"/>
      <c r="S6" s="13"/>
      <c r="T6" s="13"/>
      <c r="U6" s="13"/>
      <c r="V6" s="13"/>
      <c r="W6" s="13"/>
      <c r="X6" s="13"/>
      <c r="Y6" s="13"/>
      <c r="Z6" s="13"/>
    </row>
    <row r="7" spans="1:26" ht="15.75" customHeight="1" x14ac:dyDescent="0.15">
      <c r="A7" s="10" t="s">
        <v>12</v>
      </c>
      <c r="B7" s="10" t="s">
        <v>39</v>
      </c>
      <c r="C7" s="34" t="s">
        <v>40</v>
      </c>
      <c r="D7" s="10" t="s">
        <v>11</v>
      </c>
      <c r="E7" s="34" t="s">
        <v>760</v>
      </c>
      <c r="F7" s="13"/>
      <c r="G7" s="13"/>
      <c r="H7" s="13"/>
      <c r="I7" s="13"/>
      <c r="J7" s="13"/>
      <c r="K7" s="13"/>
      <c r="L7" s="13"/>
      <c r="M7" s="13"/>
      <c r="N7" s="13"/>
      <c r="O7" s="13"/>
      <c r="P7" s="13"/>
      <c r="Q7" s="13"/>
      <c r="R7" s="13"/>
      <c r="S7" s="13"/>
      <c r="T7" s="13"/>
      <c r="U7" s="13"/>
      <c r="V7" s="13"/>
      <c r="W7" s="13"/>
      <c r="X7" s="13"/>
      <c r="Y7" s="13"/>
      <c r="Z7" s="13"/>
    </row>
    <row r="8" spans="1:26" ht="15.75" customHeight="1" x14ac:dyDescent="0.15">
      <c r="A8" s="10" t="s">
        <v>12</v>
      </c>
      <c r="B8" s="10" t="s">
        <v>41</v>
      </c>
      <c r="C8" s="34" t="s">
        <v>42</v>
      </c>
      <c r="D8" s="10" t="s">
        <v>11</v>
      </c>
      <c r="E8" s="10" t="s">
        <v>11</v>
      </c>
      <c r="F8" s="13"/>
      <c r="G8" s="13"/>
      <c r="H8" s="13"/>
      <c r="I8" s="13"/>
      <c r="J8" s="13"/>
      <c r="K8" s="13"/>
      <c r="L8" s="13"/>
      <c r="M8" s="13"/>
      <c r="N8" s="13"/>
      <c r="O8" s="13"/>
      <c r="P8" s="13"/>
      <c r="Q8" s="13"/>
      <c r="R8" s="13"/>
      <c r="S8" s="13"/>
      <c r="T8" s="13"/>
      <c r="U8" s="13"/>
      <c r="V8" s="13"/>
      <c r="W8" s="13"/>
      <c r="X8" s="13"/>
      <c r="Y8" s="13"/>
      <c r="Z8" s="13"/>
    </row>
    <row r="9" spans="1:26" ht="15.75" customHeight="1" x14ac:dyDescent="0.15">
      <c r="A9" s="10" t="s">
        <v>12</v>
      </c>
      <c r="B9" s="10" t="s">
        <v>43</v>
      </c>
      <c r="C9" s="10" t="s">
        <v>44</v>
      </c>
      <c r="D9" s="10" t="s">
        <v>45</v>
      </c>
      <c r="E9" s="34" t="s">
        <v>761</v>
      </c>
      <c r="F9" s="13"/>
      <c r="G9" s="13"/>
      <c r="H9" s="13"/>
      <c r="I9" s="13"/>
      <c r="J9" s="13"/>
      <c r="K9" s="13"/>
      <c r="L9" s="13"/>
      <c r="M9" s="13"/>
      <c r="N9" s="13"/>
      <c r="O9" s="13"/>
      <c r="P9" s="13"/>
      <c r="Q9" s="13"/>
      <c r="R9" s="13"/>
      <c r="S9" s="13"/>
      <c r="T9" s="13"/>
      <c r="U9" s="13"/>
      <c r="V9" s="13"/>
      <c r="W9" s="13"/>
      <c r="X9" s="13"/>
      <c r="Y9" s="13"/>
      <c r="Z9" s="13"/>
    </row>
    <row r="10" spans="1:26" ht="15.75" customHeight="1" x14ac:dyDescent="0.15">
      <c r="A10" s="10" t="s">
        <v>12</v>
      </c>
      <c r="B10" s="10" t="s">
        <v>15</v>
      </c>
      <c r="C10" s="10" t="s">
        <v>16</v>
      </c>
      <c r="D10" s="10" t="s">
        <v>16</v>
      </c>
      <c r="E10" s="34" t="s">
        <v>16</v>
      </c>
      <c r="F10" s="13"/>
      <c r="G10" s="13"/>
      <c r="H10" s="13"/>
      <c r="I10" s="13"/>
      <c r="J10" s="13"/>
      <c r="K10" s="13"/>
      <c r="L10" s="13"/>
      <c r="M10" s="13"/>
      <c r="N10" s="13"/>
      <c r="O10" s="13"/>
      <c r="P10" s="13"/>
      <c r="Q10" s="13"/>
      <c r="R10" s="13"/>
      <c r="S10" s="13"/>
      <c r="T10" s="13"/>
      <c r="U10" s="13"/>
      <c r="V10" s="13"/>
      <c r="W10" s="13"/>
      <c r="X10" s="13"/>
      <c r="Y10" s="13"/>
      <c r="Z10" s="13"/>
    </row>
    <row r="11" spans="1:26" ht="15.75" customHeight="1" x14ac:dyDescent="0.15">
      <c r="A11" s="10" t="s">
        <v>12</v>
      </c>
      <c r="B11" s="10" t="s">
        <v>46</v>
      </c>
      <c r="C11" s="10" t="s">
        <v>47</v>
      </c>
      <c r="D11" s="10" t="s">
        <v>11</v>
      </c>
      <c r="E11" s="34" t="s">
        <v>762</v>
      </c>
      <c r="F11" s="13"/>
      <c r="G11" s="13"/>
      <c r="H11" s="13"/>
      <c r="I11" s="13"/>
      <c r="J11" s="13"/>
      <c r="K11" s="13"/>
      <c r="L11" s="13"/>
      <c r="M11" s="13"/>
      <c r="N11" s="13"/>
      <c r="O11" s="13"/>
      <c r="P11" s="13"/>
      <c r="Q11" s="13"/>
      <c r="R11" s="13"/>
      <c r="S11" s="13"/>
      <c r="T11" s="13"/>
      <c r="U11" s="13"/>
      <c r="V11" s="13"/>
      <c r="W11" s="13"/>
      <c r="X11" s="13"/>
      <c r="Y11" s="13"/>
      <c r="Z11" s="13"/>
    </row>
    <row r="12" spans="1:26" ht="15.75" customHeight="1" x14ac:dyDescent="0.15">
      <c r="A12" s="10" t="s">
        <v>12</v>
      </c>
      <c r="B12" s="10" t="s">
        <v>48</v>
      </c>
      <c r="C12" s="10" t="s">
        <v>49</v>
      </c>
      <c r="D12" s="10" t="s">
        <v>50</v>
      </c>
      <c r="E12" s="34" t="s">
        <v>763</v>
      </c>
      <c r="F12" s="13"/>
      <c r="G12" s="13"/>
      <c r="H12" s="13"/>
      <c r="I12" s="13"/>
      <c r="J12" s="13"/>
      <c r="K12" s="13"/>
      <c r="L12" s="13"/>
      <c r="M12" s="13"/>
      <c r="N12" s="13"/>
      <c r="O12" s="13"/>
      <c r="P12" s="13"/>
      <c r="Q12" s="13"/>
      <c r="R12" s="13"/>
      <c r="S12" s="13"/>
      <c r="T12" s="13"/>
      <c r="U12" s="13"/>
      <c r="V12" s="13"/>
      <c r="W12" s="13"/>
      <c r="X12" s="13"/>
      <c r="Y12" s="13"/>
      <c r="Z12" s="13"/>
    </row>
    <row r="13" spans="1:26" ht="15.75" customHeight="1" x14ac:dyDescent="0.15">
      <c r="A13" s="10" t="s">
        <v>12</v>
      </c>
      <c r="B13" s="10" t="s">
        <v>51</v>
      </c>
      <c r="C13" s="10" t="s">
        <v>52</v>
      </c>
      <c r="D13" s="10" t="s">
        <v>53</v>
      </c>
      <c r="E13" s="34" t="s">
        <v>764</v>
      </c>
      <c r="F13" s="13"/>
      <c r="G13" s="13"/>
      <c r="H13" s="13"/>
      <c r="I13" s="13"/>
      <c r="J13" s="13"/>
      <c r="K13" s="13"/>
      <c r="L13" s="13"/>
      <c r="M13" s="13"/>
      <c r="N13" s="13"/>
      <c r="O13" s="13"/>
      <c r="P13" s="13"/>
      <c r="Q13" s="13"/>
      <c r="R13" s="13"/>
      <c r="S13" s="13"/>
      <c r="T13" s="13"/>
      <c r="U13" s="13"/>
      <c r="V13" s="13"/>
      <c r="W13" s="13"/>
      <c r="X13" s="13"/>
      <c r="Y13" s="13"/>
      <c r="Z13" s="13"/>
    </row>
    <row r="14" spans="1:26" ht="15.75" customHeight="1" x14ac:dyDescent="0.15">
      <c r="A14" s="10" t="s">
        <v>12</v>
      </c>
      <c r="B14" s="10" t="s">
        <v>17</v>
      </c>
      <c r="C14" s="10" t="s">
        <v>54</v>
      </c>
      <c r="D14" s="10" t="s">
        <v>55</v>
      </c>
      <c r="E14" s="34" t="s">
        <v>765</v>
      </c>
      <c r="F14" s="13"/>
      <c r="G14" s="13"/>
      <c r="H14" s="13"/>
      <c r="I14" s="13"/>
      <c r="J14" s="13"/>
      <c r="K14" s="13"/>
      <c r="L14" s="13"/>
      <c r="M14" s="13"/>
      <c r="N14" s="13"/>
      <c r="O14" s="13"/>
      <c r="P14" s="13"/>
      <c r="Q14" s="13"/>
      <c r="R14" s="13"/>
      <c r="S14" s="13"/>
      <c r="T14" s="13"/>
      <c r="U14" s="13"/>
      <c r="V14" s="13"/>
      <c r="W14" s="13"/>
      <c r="X14" s="13"/>
      <c r="Y14" s="13"/>
      <c r="Z14" s="13"/>
    </row>
    <row r="15" spans="1:26" ht="15.75" customHeight="1" x14ac:dyDescent="0.15">
      <c r="A15" s="10" t="s">
        <v>12</v>
      </c>
      <c r="B15" s="10" t="s">
        <v>20</v>
      </c>
      <c r="C15" s="10" t="s">
        <v>56</v>
      </c>
      <c r="D15" s="10" t="s">
        <v>11</v>
      </c>
      <c r="E15" s="34" t="s">
        <v>766</v>
      </c>
      <c r="F15" s="13"/>
      <c r="G15" s="13"/>
      <c r="H15" s="13"/>
      <c r="I15" s="13"/>
      <c r="J15" s="13"/>
      <c r="K15" s="13"/>
      <c r="L15" s="13"/>
      <c r="M15" s="13"/>
      <c r="N15" s="13"/>
      <c r="O15" s="13"/>
      <c r="P15" s="13"/>
      <c r="Q15" s="13"/>
      <c r="R15" s="13"/>
      <c r="S15" s="13"/>
      <c r="T15" s="13"/>
      <c r="U15" s="13"/>
      <c r="V15" s="13"/>
      <c r="W15" s="13"/>
      <c r="X15" s="13"/>
      <c r="Y15" s="13"/>
      <c r="Z15" s="13"/>
    </row>
    <row r="16" spans="1:26" ht="15.75" customHeight="1" x14ac:dyDescent="0.15">
      <c r="A16" s="10" t="s">
        <v>12</v>
      </c>
      <c r="B16" s="10" t="s">
        <v>22</v>
      </c>
      <c r="C16" s="28">
        <f>924086336/9066045800000</f>
        <v>1.0192826689668831E-4</v>
      </c>
      <c r="D16" s="31" t="s">
        <v>11</v>
      </c>
      <c r="E16" s="34" t="s">
        <v>754</v>
      </c>
      <c r="F16" s="13"/>
      <c r="G16" s="13"/>
      <c r="H16" s="13"/>
      <c r="I16" s="13"/>
      <c r="J16" s="13"/>
      <c r="K16" s="13"/>
      <c r="L16" s="13"/>
      <c r="M16" s="13"/>
      <c r="N16" s="13"/>
      <c r="O16" s="13"/>
      <c r="P16" s="13"/>
      <c r="Q16" s="13"/>
      <c r="R16" s="13"/>
      <c r="S16" s="13"/>
      <c r="T16" s="13"/>
      <c r="U16" s="13"/>
      <c r="V16" s="13"/>
      <c r="W16" s="13"/>
      <c r="X16" s="13"/>
      <c r="Y16" s="13"/>
      <c r="Z16" s="13"/>
    </row>
    <row r="17" spans="1:26" ht="15.75" customHeight="1" x14ac:dyDescent="0.15">
      <c r="A17" s="10" t="s">
        <v>12</v>
      </c>
      <c r="B17" s="10" t="s">
        <v>57</v>
      </c>
      <c r="C17" s="34" t="s">
        <v>767</v>
      </c>
      <c r="D17" s="10" t="s">
        <v>11</v>
      </c>
      <c r="E17" s="34" t="s">
        <v>768</v>
      </c>
      <c r="F17" s="13"/>
      <c r="G17" s="13"/>
      <c r="H17" s="13"/>
      <c r="I17" s="13"/>
      <c r="J17" s="13"/>
      <c r="K17" s="13"/>
      <c r="L17" s="13"/>
      <c r="M17" s="13"/>
      <c r="N17" s="13"/>
      <c r="O17" s="13"/>
      <c r="P17" s="13"/>
      <c r="Q17" s="13"/>
      <c r="R17" s="13"/>
      <c r="S17" s="13"/>
      <c r="T17" s="13"/>
      <c r="U17" s="13"/>
      <c r="V17" s="13"/>
      <c r="W17" s="13"/>
      <c r="X17" s="13"/>
      <c r="Y17" s="13"/>
      <c r="Z17" s="13"/>
    </row>
    <row r="18" spans="1:26" ht="15.75" customHeight="1" x14ac:dyDescent="0.15">
      <c r="A18" s="10" t="s">
        <v>12</v>
      </c>
      <c r="B18" s="10" t="s">
        <v>58</v>
      </c>
      <c r="C18" s="10" t="s">
        <v>44</v>
      </c>
      <c r="D18" s="10" t="s">
        <v>45</v>
      </c>
      <c r="E18" s="34" t="s">
        <v>761</v>
      </c>
      <c r="F18" s="13"/>
      <c r="G18" s="13"/>
      <c r="H18" s="13"/>
      <c r="I18" s="13"/>
      <c r="J18" s="13"/>
      <c r="K18" s="13"/>
      <c r="L18" s="13"/>
      <c r="M18" s="13"/>
      <c r="N18" s="13"/>
      <c r="O18" s="13"/>
      <c r="P18" s="13"/>
      <c r="Q18" s="13"/>
      <c r="R18" s="13"/>
      <c r="S18" s="13"/>
      <c r="T18" s="13"/>
      <c r="U18" s="13"/>
      <c r="V18" s="13"/>
      <c r="W18" s="13"/>
      <c r="X18" s="13"/>
      <c r="Y18" s="13"/>
      <c r="Z18" s="13"/>
    </row>
    <row r="19" spans="1:26" ht="15.75" customHeight="1" x14ac:dyDescent="0.15">
      <c r="A19" s="10" t="s">
        <v>12</v>
      </c>
      <c r="B19" s="10" t="s">
        <v>59</v>
      </c>
      <c r="C19" s="10" t="s">
        <v>60</v>
      </c>
      <c r="D19" s="10" t="s">
        <v>61</v>
      </c>
      <c r="E19" s="34" t="s">
        <v>769</v>
      </c>
      <c r="F19" s="13"/>
      <c r="G19" s="13"/>
      <c r="H19" s="13"/>
      <c r="I19" s="13"/>
      <c r="J19" s="13"/>
      <c r="K19" s="13"/>
      <c r="L19" s="13"/>
      <c r="M19" s="13"/>
      <c r="N19" s="13"/>
      <c r="O19" s="13"/>
      <c r="P19" s="13"/>
      <c r="Q19" s="13"/>
      <c r="R19" s="13"/>
      <c r="S19" s="13"/>
      <c r="T19" s="13"/>
      <c r="U19" s="13"/>
      <c r="V19" s="13"/>
      <c r="W19" s="13"/>
      <c r="X19" s="13"/>
      <c r="Y19" s="13"/>
      <c r="Z19" s="13"/>
    </row>
    <row r="20" spans="1:26" ht="15.75" customHeight="1" x14ac:dyDescent="0.15">
      <c r="A20" s="10" t="s">
        <v>62</v>
      </c>
      <c r="B20" s="10" t="s">
        <v>63</v>
      </c>
      <c r="C20" s="10" t="s">
        <v>64</v>
      </c>
      <c r="D20" s="10" t="s">
        <v>65</v>
      </c>
      <c r="E20" s="34" t="s">
        <v>770</v>
      </c>
      <c r="F20" s="13"/>
      <c r="G20" s="13"/>
      <c r="H20" s="13"/>
      <c r="I20" s="13"/>
      <c r="J20" s="13"/>
      <c r="K20" s="13"/>
      <c r="L20" s="13"/>
      <c r="M20" s="13"/>
      <c r="N20" s="13"/>
      <c r="O20" s="13"/>
      <c r="P20" s="13"/>
      <c r="Q20" s="13"/>
      <c r="R20" s="13"/>
      <c r="S20" s="13"/>
      <c r="T20" s="13"/>
      <c r="U20" s="13"/>
      <c r="V20" s="13"/>
      <c r="W20" s="13"/>
      <c r="X20" s="13"/>
      <c r="Y20" s="13"/>
      <c r="Z20" s="13"/>
    </row>
    <row r="21" spans="1:26" ht="15.75" customHeight="1" x14ac:dyDescent="0.15">
      <c r="A21" s="10" t="s">
        <v>62</v>
      </c>
      <c r="B21" s="11" t="s">
        <v>66</v>
      </c>
      <c r="C21" s="10" t="s">
        <v>67</v>
      </c>
      <c r="D21" s="10" t="s">
        <v>68</v>
      </c>
      <c r="E21" s="34" t="s">
        <v>771</v>
      </c>
      <c r="F21" s="13"/>
      <c r="G21" s="13"/>
      <c r="H21" s="13"/>
      <c r="I21" s="13"/>
      <c r="J21" s="13"/>
      <c r="K21" s="13"/>
      <c r="L21" s="13"/>
      <c r="M21" s="13"/>
      <c r="N21" s="13"/>
      <c r="O21" s="13"/>
      <c r="P21" s="13"/>
      <c r="Q21" s="13"/>
      <c r="R21" s="13"/>
      <c r="S21" s="13"/>
      <c r="T21" s="13"/>
      <c r="U21" s="13"/>
      <c r="V21" s="13"/>
      <c r="W21" s="13"/>
      <c r="X21" s="13"/>
      <c r="Y21" s="13"/>
      <c r="Z21" s="13"/>
    </row>
    <row r="22" spans="1:26" ht="15.75" customHeight="1" x14ac:dyDescent="0.15">
      <c r="A22" s="10" t="s">
        <v>62</v>
      </c>
      <c r="B22" s="10" t="s">
        <v>69</v>
      </c>
      <c r="C22" s="10" t="s">
        <v>70</v>
      </c>
      <c r="D22" s="10" t="s">
        <v>11</v>
      </c>
      <c r="E22" s="34" t="s">
        <v>771</v>
      </c>
      <c r="F22" s="13"/>
      <c r="G22" s="13"/>
      <c r="H22" s="13"/>
      <c r="I22" s="13"/>
      <c r="J22" s="13"/>
      <c r="K22" s="13"/>
      <c r="L22" s="13"/>
      <c r="M22" s="13"/>
      <c r="N22" s="13"/>
      <c r="O22" s="13"/>
      <c r="P22" s="13"/>
      <c r="Q22" s="13"/>
      <c r="R22" s="13"/>
      <c r="S22" s="13"/>
      <c r="T22" s="13"/>
      <c r="U22" s="13"/>
      <c r="V22" s="13"/>
      <c r="W22" s="13"/>
      <c r="X22" s="13"/>
      <c r="Y22" s="13"/>
      <c r="Z22" s="13"/>
    </row>
    <row r="23" spans="1:26" ht="15.75" customHeight="1" x14ac:dyDescent="0.15">
      <c r="A23" s="10" t="s">
        <v>62</v>
      </c>
      <c r="B23" s="11" t="s">
        <v>71</v>
      </c>
      <c r="C23" s="10" t="s">
        <v>72</v>
      </c>
      <c r="D23" s="10" t="s">
        <v>73</v>
      </c>
      <c r="E23" s="34" t="s">
        <v>772</v>
      </c>
      <c r="F23" s="13"/>
      <c r="G23" s="13"/>
      <c r="H23" s="13"/>
      <c r="I23" s="13"/>
      <c r="J23" s="13"/>
      <c r="K23" s="13"/>
      <c r="L23" s="13"/>
      <c r="M23" s="13"/>
      <c r="N23" s="13"/>
      <c r="O23" s="13"/>
      <c r="P23" s="13"/>
      <c r="Q23" s="13"/>
      <c r="R23" s="13"/>
      <c r="S23" s="13"/>
      <c r="T23" s="13"/>
      <c r="U23" s="13"/>
      <c r="V23" s="13"/>
      <c r="W23" s="13"/>
      <c r="X23" s="13"/>
      <c r="Y23" s="13"/>
      <c r="Z23" s="13"/>
    </row>
    <row r="24" spans="1:26" ht="15.75" customHeight="1" x14ac:dyDescent="0.15">
      <c r="A24" s="10" t="s">
        <v>62</v>
      </c>
      <c r="B24" s="10" t="s">
        <v>74</v>
      </c>
      <c r="C24" s="10" t="s">
        <v>75</v>
      </c>
      <c r="D24" s="10" t="s">
        <v>76</v>
      </c>
      <c r="E24" s="34" t="s">
        <v>773</v>
      </c>
      <c r="F24" s="13"/>
      <c r="G24" s="13"/>
      <c r="H24" s="13"/>
      <c r="I24" s="13"/>
      <c r="J24" s="13"/>
      <c r="K24" s="13"/>
      <c r="L24" s="13"/>
      <c r="M24" s="13"/>
      <c r="N24" s="13"/>
      <c r="O24" s="13"/>
      <c r="P24" s="13"/>
      <c r="Q24" s="13"/>
      <c r="R24" s="13"/>
      <c r="S24" s="13"/>
      <c r="T24" s="13"/>
      <c r="U24" s="13"/>
      <c r="V24" s="13"/>
      <c r="W24" s="13"/>
      <c r="X24" s="13"/>
      <c r="Y24" s="13"/>
      <c r="Z24" s="13"/>
    </row>
    <row r="25" spans="1:26" ht="15.75" customHeight="1" x14ac:dyDescent="0.15">
      <c r="A25" s="10" t="s">
        <v>62</v>
      </c>
      <c r="B25" s="10" t="s">
        <v>77</v>
      </c>
      <c r="C25" s="10" t="s">
        <v>78</v>
      </c>
      <c r="D25" s="10" t="s">
        <v>79</v>
      </c>
      <c r="E25" s="34" t="s">
        <v>771</v>
      </c>
      <c r="F25" s="13"/>
      <c r="G25" s="13"/>
      <c r="H25" s="13"/>
      <c r="I25" s="13"/>
      <c r="J25" s="13"/>
      <c r="K25" s="13"/>
      <c r="L25" s="13"/>
      <c r="M25" s="13"/>
      <c r="N25" s="13"/>
      <c r="O25" s="13"/>
      <c r="P25" s="13"/>
      <c r="Q25" s="13"/>
      <c r="R25" s="13"/>
      <c r="S25" s="13"/>
      <c r="T25" s="13"/>
      <c r="U25" s="13"/>
      <c r="V25" s="13"/>
      <c r="W25" s="13"/>
      <c r="X25" s="13"/>
      <c r="Y25" s="13"/>
      <c r="Z25" s="13"/>
    </row>
    <row r="26" spans="1:26" ht="15.75" customHeight="1" x14ac:dyDescent="0.15">
      <c r="A26" s="10" t="s">
        <v>62</v>
      </c>
      <c r="B26" s="10" t="s">
        <v>80</v>
      </c>
      <c r="C26" s="10" t="s">
        <v>81</v>
      </c>
      <c r="D26" s="10" t="s">
        <v>82</v>
      </c>
      <c r="E26" s="34" t="s">
        <v>772</v>
      </c>
      <c r="F26" s="13"/>
      <c r="G26" s="13"/>
      <c r="H26" s="13"/>
      <c r="I26" s="13"/>
      <c r="J26" s="13"/>
      <c r="K26" s="13"/>
      <c r="L26" s="13"/>
      <c r="M26" s="13"/>
      <c r="N26" s="13"/>
      <c r="O26" s="13"/>
      <c r="P26" s="13"/>
      <c r="Q26" s="13"/>
      <c r="R26" s="13"/>
      <c r="S26" s="13"/>
      <c r="T26" s="13"/>
      <c r="U26" s="13"/>
      <c r="V26" s="13"/>
      <c r="W26" s="13"/>
      <c r="X26" s="13"/>
      <c r="Y26" s="13"/>
      <c r="Z26" s="13"/>
    </row>
    <row r="27" spans="1:26" ht="15.75" customHeight="1" x14ac:dyDescent="0.15">
      <c r="A27" s="10" t="s">
        <v>62</v>
      </c>
      <c r="B27" s="10" t="s">
        <v>83</v>
      </c>
      <c r="C27" s="10" t="s">
        <v>84</v>
      </c>
      <c r="D27" s="10" t="s">
        <v>85</v>
      </c>
      <c r="E27" s="34" t="s">
        <v>771</v>
      </c>
      <c r="F27" s="13"/>
      <c r="G27" s="13"/>
      <c r="H27" s="13"/>
      <c r="I27" s="13"/>
      <c r="J27" s="13"/>
      <c r="K27" s="13"/>
      <c r="L27" s="13"/>
      <c r="M27" s="13"/>
      <c r="N27" s="13"/>
      <c r="O27" s="13"/>
      <c r="P27" s="13"/>
      <c r="Q27" s="13"/>
      <c r="R27" s="13"/>
      <c r="S27" s="13"/>
      <c r="T27" s="13"/>
      <c r="U27" s="13"/>
      <c r="V27" s="13"/>
      <c r="W27" s="13"/>
      <c r="X27" s="13"/>
      <c r="Y27" s="13"/>
      <c r="Z27" s="13"/>
    </row>
    <row r="28" spans="1:26" ht="15.75" customHeight="1" x14ac:dyDescent="0.15">
      <c r="A28" s="10" t="s">
        <v>62</v>
      </c>
      <c r="B28" s="10" t="s">
        <v>86</v>
      </c>
      <c r="C28" s="10" t="s">
        <v>87</v>
      </c>
      <c r="D28" s="32" t="s">
        <v>88</v>
      </c>
      <c r="E28" s="34" t="s">
        <v>774</v>
      </c>
      <c r="F28" s="13"/>
      <c r="G28" s="13"/>
      <c r="H28" s="13"/>
      <c r="I28" s="13"/>
      <c r="J28" s="13"/>
      <c r="K28" s="13"/>
      <c r="L28" s="13"/>
      <c r="M28" s="13"/>
      <c r="N28" s="13"/>
      <c r="O28" s="13"/>
      <c r="P28" s="13"/>
      <c r="Q28" s="13"/>
      <c r="R28" s="13"/>
      <c r="S28" s="13"/>
      <c r="T28" s="13"/>
      <c r="U28" s="13"/>
      <c r="V28" s="13"/>
      <c r="W28" s="13"/>
      <c r="X28" s="13"/>
      <c r="Y28" s="13"/>
      <c r="Z28" s="13"/>
    </row>
    <row r="29" spans="1:26" ht="15.75" customHeight="1" x14ac:dyDescent="0.15">
      <c r="A29" s="10" t="s">
        <v>62</v>
      </c>
      <c r="B29" s="10" t="s">
        <v>89</v>
      </c>
      <c r="C29" s="10" t="s">
        <v>90</v>
      </c>
      <c r="D29" s="10" t="s">
        <v>91</v>
      </c>
      <c r="E29" s="34" t="s">
        <v>775</v>
      </c>
      <c r="F29" s="13"/>
      <c r="G29" s="13"/>
      <c r="H29" s="13"/>
      <c r="I29" s="13"/>
      <c r="J29" s="13"/>
      <c r="K29" s="13"/>
      <c r="L29" s="13"/>
      <c r="M29" s="13"/>
      <c r="N29" s="13"/>
      <c r="O29" s="13"/>
      <c r="P29" s="13"/>
      <c r="Q29" s="13"/>
      <c r="R29" s="13"/>
      <c r="S29" s="13"/>
      <c r="T29" s="13"/>
      <c r="U29" s="13"/>
      <c r="V29" s="13"/>
      <c r="W29" s="13"/>
      <c r="X29" s="13"/>
      <c r="Y29" s="13"/>
      <c r="Z29" s="13"/>
    </row>
    <row r="30" spans="1:26" ht="15.75" customHeight="1" x14ac:dyDescent="0.15">
      <c r="A30" s="10" t="s">
        <v>62</v>
      </c>
      <c r="B30" s="10" t="s">
        <v>92</v>
      </c>
      <c r="C30" s="10" t="s">
        <v>93</v>
      </c>
      <c r="D30" s="10" t="s">
        <v>94</v>
      </c>
      <c r="E30" s="34" t="s">
        <v>771</v>
      </c>
      <c r="F30" s="13"/>
      <c r="G30" s="13"/>
      <c r="H30" s="13"/>
      <c r="I30" s="13"/>
      <c r="J30" s="13"/>
      <c r="K30" s="13"/>
      <c r="L30" s="13"/>
      <c r="M30" s="13"/>
      <c r="N30" s="13"/>
      <c r="O30" s="13"/>
      <c r="P30" s="13"/>
      <c r="Q30" s="13"/>
      <c r="R30" s="13"/>
      <c r="S30" s="13"/>
      <c r="T30" s="13"/>
      <c r="U30" s="13"/>
      <c r="V30" s="13"/>
      <c r="W30" s="13"/>
      <c r="X30" s="13"/>
      <c r="Y30" s="13"/>
      <c r="Z30" s="13"/>
    </row>
    <row r="31" spans="1:26" ht="15.75" customHeight="1" x14ac:dyDescent="0.15">
      <c r="A31" s="10" t="s">
        <v>62</v>
      </c>
      <c r="B31" s="10" t="s">
        <v>95</v>
      </c>
      <c r="C31" s="10" t="s">
        <v>96</v>
      </c>
      <c r="D31" s="10" t="s">
        <v>97</v>
      </c>
      <c r="E31" s="34" t="s">
        <v>776</v>
      </c>
      <c r="F31" s="13"/>
      <c r="G31" s="13"/>
      <c r="H31" s="13"/>
      <c r="I31" s="13"/>
      <c r="J31" s="13"/>
      <c r="K31" s="13"/>
      <c r="L31" s="13"/>
      <c r="M31" s="13"/>
      <c r="N31" s="13"/>
      <c r="O31" s="13"/>
      <c r="P31" s="13"/>
      <c r="Q31" s="13"/>
      <c r="R31" s="13"/>
      <c r="S31" s="13"/>
      <c r="T31" s="13"/>
      <c r="U31" s="13"/>
      <c r="V31" s="13"/>
      <c r="W31" s="13"/>
      <c r="X31" s="13"/>
      <c r="Y31" s="13"/>
      <c r="Z31" s="13"/>
    </row>
    <row r="32" spans="1:26" ht="15.75" customHeight="1" x14ac:dyDescent="0.15">
      <c r="A32" s="10" t="s">
        <v>25</v>
      </c>
      <c r="B32" s="10" t="s">
        <v>98</v>
      </c>
      <c r="C32" s="10" t="s">
        <v>44</v>
      </c>
      <c r="D32" s="10" t="s">
        <v>45</v>
      </c>
      <c r="E32" s="34" t="s">
        <v>777</v>
      </c>
      <c r="F32" s="13"/>
      <c r="G32" s="13"/>
      <c r="H32" s="13"/>
      <c r="I32" s="13"/>
      <c r="J32" s="13"/>
      <c r="K32" s="13"/>
      <c r="L32" s="13"/>
      <c r="M32" s="13"/>
      <c r="N32" s="13"/>
      <c r="O32" s="13"/>
      <c r="P32" s="13"/>
      <c r="Q32" s="13"/>
      <c r="R32" s="13"/>
      <c r="S32" s="13"/>
      <c r="T32" s="13"/>
      <c r="U32" s="13"/>
      <c r="V32" s="13"/>
      <c r="W32" s="13"/>
      <c r="X32" s="13"/>
      <c r="Y32" s="13"/>
      <c r="Z32" s="13"/>
    </row>
    <row r="33" spans="1:26" ht="15.75" customHeight="1" x14ac:dyDescent="0.15">
      <c r="A33" s="10" t="s">
        <v>25</v>
      </c>
      <c r="B33" s="10" t="s">
        <v>99</v>
      </c>
      <c r="C33" s="10" t="s">
        <v>100</v>
      </c>
      <c r="D33" s="33" t="s">
        <v>101</v>
      </c>
      <c r="E33" s="34" t="s">
        <v>778</v>
      </c>
      <c r="F33" s="13"/>
      <c r="G33" s="13"/>
      <c r="H33" s="13"/>
      <c r="I33" s="13"/>
      <c r="J33" s="13"/>
      <c r="K33" s="13"/>
      <c r="L33" s="13"/>
      <c r="M33" s="13"/>
      <c r="N33" s="13"/>
      <c r="O33" s="13"/>
      <c r="P33" s="13"/>
      <c r="Q33" s="13"/>
      <c r="R33" s="13"/>
      <c r="S33" s="13"/>
      <c r="T33" s="13"/>
      <c r="U33" s="13"/>
      <c r="V33" s="13"/>
      <c r="W33" s="13"/>
      <c r="X33" s="13"/>
      <c r="Y33" s="13"/>
      <c r="Z33" s="13"/>
    </row>
    <row r="34" spans="1:26" ht="15.75" customHeight="1" x14ac:dyDescent="0.15">
      <c r="A34" s="10" t="s">
        <v>25</v>
      </c>
      <c r="B34" s="10" t="s">
        <v>26</v>
      </c>
      <c r="C34" s="10" t="s">
        <v>102</v>
      </c>
      <c r="D34" s="10" t="s">
        <v>103</v>
      </c>
      <c r="E34" s="34" t="s">
        <v>779</v>
      </c>
      <c r="F34" s="13"/>
      <c r="G34" s="13"/>
      <c r="H34" s="13"/>
      <c r="I34" s="13"/>
      <c r="J34" s="13"/>
      <c r="K34" s="13"/>
      <c r="L34" s="13"/>
      <c r="M34" s="13"/>
      <c r="N34" s="13"/>
      <c r="O34" s="13"/>
      <c r="P34" s="13"/>
      <c r="Q34" s="13"/>
      <c r="R34" s="13"/>
      <c r="S34" s="13"/>
      <c r="T34" s="13"/>
      <c r="U34" s="13"/>
      <c r="V34" s="13"/>
      <c r="W34" s="13"/>
      <c r="X34" s="13"/>
      <c r="Y34" s="13"/>
      <c r="Z34" s="13"/>
    </row>
    <row r="35" spans="1:26" ht="15.75" customHeight="1" x14ac:dyDescent="0.15">
      <c r="A35" s="10" t="s">
        <v>25</v>
      </c>
      <c r="B35" s="10" t="s">
        <v>104</v>
      </c>
      <c r="C35" s="10" t="s">
        <v>105</v>
      </c>
      <c r="D35" s="10" t="s">
        <v>106</v>
      </c>
      <c r="E35" s="34" t="s">
        <v>780</v>
      </c>
      <c r="F35" s="13"/>
      <c r="G35" s="13"/>
      <c r="H35" s="13"/>
      <c r="I35" s="13"/>
      <c r="J35" s="13"/>
      <c r="K35" s="13"/>
      <c r="L35" s="13"/>
      <c r="M35" s="13"/>
      <c r="N35" s="13"/>
      <c r="O35" s="13"/>
      <c r="P35" s="13"/>
      <c r="Q35" s="13"/>
      <c r="R35" s="13"/>
      <c r="S35" s="13"/>
      <c r="T35" s="13"/>
      <c r="U35" s="13"/>
      <c r="V35" s="13"/>
      <c r="W35" s="13"/>
      <c r="X35" s="13"/>
      <c r="Y35" s="13"/>
      <c r="Z35" s="13"/>
    </row>
    <row r="36" spans="1:26" ht="15.75" customHeight="1" x14ac:dyDescent="0.15">
      <c r="A36" s="10" t="s">
        <v>25</v>
      </c>
      <c r="B36" s="10" t="s">
        <v>107</v>
      </c>
      <c r="C36" s="10" t="s">
        <v>108</v>
      </c>
      <c r="D36" s="10" t="s">
        <v>109</v>
      </c>
      <c r="E36" s="34" t="s">
        <v>781</v>
      </c>
      <c r="F36" s="13"/>
      <c r="G36" s="13"/>
      <c r="H36" s="13"/>
      <c r="I36" s="13"/>
      <c r="J36" s="13"/>
      <c r="K36" s="13"/>
      <c r="L36" s="13"/>
      <c r="M36" s="13"/>
      <c r="N36" s="13"/>
      <c r="O36" s="13"/>
      <c r="P36" s="13"/>
      <c r="Q36" s="13"/>
      <c r="R36" s="13"/>
      <c r="S36" s="13"/>
      <c r="T36" s="13"/>
      <c r="U36" s="13"/>
      <c r="V36" s="13"/>
      <c r="W36" s="13"/>
      <c r="X36" s="13"/>
      <c r="Y36" s="13"/>
      <c r="Z36" s="13"/>
    </row>
    <row r="37" spans="1:26" ht="15.75" customHeight="1" x14ac:dyDescent="0.15">
      <c r="A37" s="10" t="s">
        <v>25</v>
      </c>
      <c r="B37" s="10" t="s">
        <v>35</v>
      </c>
      <c r="C37" s="10" t="s">
        <v>110</v>
      </c>
      <c r="D37" s="10" t="s">
        <v>111</v>
      </c>
      <c r="E37" s="34" t="s">
        <v>759</v>
      </c>
      <c r="F37" s="13"/>
      <c r="G37" s="13"/>
      <c r="H37" s="13"/>
      <c r="I37" s="13"/>
      <c r="J37" s="13"/>
      <c r="K37" s="13"/>
      <c r="L37" s="13"/>
      <c r="M37" s="13"/>
      <c r="N37" s="13"/>
      <c r="O37" s="13"/>
      <c r="P37" s="13"/>
      <c r="Q37" s="13"/>
      <c r="R37" s="13"/>
      <c r="S37" s="13"/>
      <c r="T37" s="13"/>
      <c r="U37" s="13"/>
      <c r="V37" s="13"/>
      <c r="W37" s="13"/>
      <c r="X37" s="13"/>
      <c r="Y37" s="13"/>
      <c r="Z37" s="13"/>
    </row>
    <row r="38" spans="1:26" ht="15.75" customHeight="1" x14ac:dyDescent="0.15">
      <c r="A38" s="10" t="s">
        <v>25</v>
      </c>
      <c r="B38" s="10" t="s">
        <v>112</v>
      </c>
      <c r="C38" s="10" t="s">
        <v>113</v>
      </c>
      <c r="D38" s="10" t="s">
        <v>114</v>
      </c>
      <c r="E38" s="34" t="s">
        <v>782</v>
      </c>
      <c r="F38" s="13"/>
      <c r="G38" s="13"/>
      <c r="H38" s="13"/>
      <c r="I38" s="13"/>
      <c r="J38" s="13"/>
      <c r="K38" s="13"/>
      <c r="L38" s="13"/>
      <c r="M38" s="13"/>
      <c r="N38" s="13"/>
      <c r="O38" s="13"/>
      <c r="P38" s="13"/>
      <c r="Q38" s="13"/>
      <c r="R38" s="13"/>
      <c r="S38" s="13"/>
      <c r="T38" s="13"/>
      <c r="U38" s="13"/>
      <c r="V38" s="13"/>
      <c r="W38" s="13"/>
      <c r="X38" s="13"/>
      <c r="Y38" s="13"/>
      <c r="Z38" s="13"/>
    </row>
    <row r="39" spans="1:26" ht="15.75" customHeight="1" x14ac:dyDescent="0.15">
      <c r="A39" s="10" t="s">
        <v>115</v>
      </c>
      <c r="B39" s="10" t="s">
        <v>116</v>
      </c>
      <c r="C39" s="10" t="s">
        <v>117</v>
      </c>
      <c r="D39" s="10" t="s">
        <v>118</v>
      </c>
      <c r="E39" s="34" t="s">
        <v>783</v>
      </c>
      <c r="F39" s="13"/>
      <c r="G39" s="13"/>
      <c r="H39" s="13"/>
      <c r="I39" s="13"/>
      <c r="J39" s="13"/>
      <c r="K39" s="13"/>
      <c r="L39" s="13"/>
      <c r="M39" s="13"/>
      <c r="N39" s="13"/>
      <c r="O39" s="13"/>
      <c r="P39" s="13"/>
      <c r="Q39" s="13"/>
      <c r="R39" s="13"/>
      <c r="S39" s="13"/>
      <c r="T39" s="13"/>
      <c r="U39" s="13"/>
      <c r="V39" s="13"/>
      <c r="W39" s="13"/>
      <c r="X39" s="13"/>
      <c r="Y39" s="13"/>
      <c r="Z39" s="13"/>
    </row>
    <row r="40" spans="1:26" ht="15.75" customHeight="1" x14ac:dyDescent="0.15">
      <c r="A40" s="10" t="s">
        <v>115</v>
      </c>
      <c r="B40" s="10" t="s">
        <v>119</v>
      </c>
      <c r="C40" s="10" t="s">
        <v>120</v>
      </c>
      <c r="D40" s="32" t="s">
        <v>121</v>
      </c>
      <c r="E40" s="34" t="s">
        <v>122</v>
      </c>
      <c r="F40" s="13"/>
      <c r="G40" s="13"/>
      <c r="H40" s="13"/>
      <c r="I40" s="13"/>
      <c r="J40" s="13"/>
      <c r="K40" s="13"/>
      <c r="L40" s="13"/>
      <c r="M40" s="13"/>
      <c r="N40" s="13"/>
      <c r="O40" s="13"/>
      <c r="P40" s="13"/>
      <c r="Q40" s="13"/>
      <c r="R40" s="13"/>
      <c r="S40" s="13"/>
      <c r="T40" s="13"/>
      <c r="U40" s="13"/>
      <c r="V40" s="13"/>
      <c r="W40" s="13"/>
      <c r="X40" s="13"/>
      <c r="Y40" s="13"/>
      <c r="Z40" s="13"/>
    </row>
    <row r="41" spans="1:26" ht="15.75" customHeight="1" x14ac:dyDescent="0.15">
      <c r="A41" s="10" t="s">
        <v>115</v>
      </c>
      <c r="B41" s="10" t="s">
        <v>123</v>
      </c>
      <c r="C41" s="10" t="s">
        <v>124</v>
      </c>
      <c r="D41" s="10" t="s">
        <v>125</v>
      </c>
      <c r="E41" s="34" t="s">
        <v>122</v>
      </c>
      <c r="F41" s="13"/>
      <c r="G41" s="13"/>
      <c r="H41" s="13"/>
      <c r="I41" s="13"/>
      <c r="J41" s="13"/>
      <c r="K41" s="13"/>
      <c r="L41" s="13"/>
      <c r="M41" s="13"/>
      <c r="N41" s="13"/>
      <c r="O41" s="13"/>
      <c r="P41" s="13"/>
      <c r="Q41" s="13"/>
      <c r="R41" s="13"/>
      <c r="S41" s="13"/>
      <c r="T41" s="13"/>
      <c r="U41" s="13"/>
      <c r="V41" s="13"/>
      <c r="W41" s="13"/>
      <c r="X41" s="13"/>
      <c r="Y41" s="13"/>
      <c r="Z41" s="13"/>
    </row>
    <row r="42" spans="1:26" ht="15.75" customHeight="1" x14ac:dyDescent="0.15">
      <c r="A42" s="10" t="s">
        <v>115</v>
      </c>
      <c r="B42" s="10" t="s">
        <v>126</v>
      </c>
      <c r="C42" s="10" t="s">
        <v>127</v>
      </c>
      <c r="D42" s="10" t="s">
        <v>128</v>
      </c>
      <c r="E42" s="34" t="s">
        <v>770</v>
      </c>
      <c r="F42" s="13"/>
      <c r="G42" s="13"/>
      <c r="H42" s="13"/>
      <c r="I42" s="13"/>
      <c r="J42" s="13"/>
      <c r="K42" s="13"/>
      <c r="L42" s="13"/>
      <c r="M42" s="13"/>
      <c r="N42" s="13"/>
      <c r="O42" s="13"/>
      <c r="P42" s="13"/>
      <c r="Q42" s="13"/>
      <c r="R42" s="13"/>
      <c r="S42" s="13"/>
      <c r="T42" s="13"/>
      <c r="U42" s="13"/>
      <c r="V42" s="13"/>
      <c r="W42" s="13"/>
      <c r="X42" s="13"/>
      <c r="Y42" s="13"/>
      <c r="Z42" s="13"/>
    </row>
    <row r="43" spans="1:26" ht="15.75" customHeight="1" x14ac:dyDescent="0.15">
      <c r="A43" s="10" t="s">
        <v>115</v>
      </c>
      <c r="B43" s="10" t="s">
        <v>129</v>
      </c>
      <c r="C43" s="10" t="s">
        <v>64</v>
      </c>
      <c r="D43" s="10" t="s">
        <v>128</v>
      </c>
      <c r="E43" s="34" t="s">
        <v>784</v>
      </c>
      <c r="F43" s="13"/>
      <c r="G43" s="13"/>
      <c r="H43" s="13"/>
      <c r="I43" s="13"/>
      <c r="J43" s="13"/>
      <c r="K43" s="13"/>
      <c r="L43" s="13"/>
      <c r="M43" s="13"/>
      <c r="N43" s="13"/>
      <c r="O43" s="13"/>
      <c r="P43" s="13"/>
      <c r="Q43" s="13"/>
      <c r="R43" s="13"/>
      <c r="S43" s="13"/>
      <c r="T43" s="13"/>
      <c r="U43" s="13"/>
      <c r="V43" s="13"/>
      <c r="W43" s="13"/>
      <c r="X43" s="13"/>
      <c r="Y43" s="13"/>
      <c r="Z43" s="13"/>
    </row>
    <row r="44" spans="1:26" ht="15.75" customHeight="1" x14ac:dyDescent="0.15">
      <c r="A44" s="10" t="s">
        <v>115</v>
      </c>
      <c r="B44" s="10" t="s">
        <v>130</v>
      </c>
      <c r="C44" s="10" t="s">
        <v>131</v>
      </c>
      <c r="D44" s="10" t="s">
        <v>45</v>
      </c>
      <c r="E44" s="34" t="s">
        <v>785</v>
      </c>
      <c r="F44" s="13"/>
      <c r="G44" s="13"/>
      <c r="H44" s="13"/>
      <c r="I44" s="13"/>
      <c r="J44" s="13"/>
      <c r="K44" s="13"/>
      <c r="L44" s="13"/>
      <c r="M44" s="13"/>
      <c r="N44" s="13"/>
      <c r="O44" s="13"/>
      <c r="P44" s="13"/>
      <c r="Q44" s="13"/>
      <c r="R44" s="13"/>
      <c r="S44" s="13"/>
      <c r="T44" s="13"/>
      <c r="U44" s="13"/>
      <c r="V44" s="13"/>
      <c r="W44" s="13"/>
      <c r="X44" s="13"/>
      <c r="Y44" s="13"/>
      <c r="Z44" s="13"/>
    </row>
    <row r="45" spans="1:26" ht="15.75" customHeight="1" x14ac:dyDescent="0.15">
      <c r="A45" s="10" t="s">
        <v>115</v>
      </c>
      <c r="B45" s="10" t="s">
        <v>132</v>
      </c>
      <c r="C45" s="10" t="s">
        <v>131</v>
      </c>
      <c r="D45" s="10" t="s">
        <v>45</v>
      </c>
      <c r="E45" s="34" t="s">
        <v>785</v>
      </c>
      <c r="F45" s="13"/>
      <c r="G45" s="13"/>
      <c r="H45" s="13"/>
      <c r="I45" s="13"/>
      <c r="J45" s="13"/>
      <c r="K45" s="13"/>
      <c r="L45" s="13"/>
      <c r="M45" s="13"/>
      <c r="N45" s="13"/>
      <c r="O45" s="13"/>
      <c r="P45" s="13"/>
      <c r="Q45" s="13"/>
      <c r="R45" s="13"/>
      <c r="S45" s="13"/>
      <c r="T45" s="13"/>
      <c r="U45" s="13"/>
      <c r="V45" s="13"/>
      <c r="W45" s="13"/>
      <c r="X45" s="13"/>
      <c r="Y45" s="13"/>
      <c r="Z45" s="13"/>
    </row>
    <row r="46" spans="1:26" ht="15.75" customHeight="1" x14ac:dyDescent="0.15">
      <c r="A46" s="10" t="s">
        <v>115</v>
      </c>
      <c r="B46" s="10" t="s">
        <v>133</v>
      </c>
      <c r="C46" s="10" t="s">
        <v>131</v>
      </c>
      <c r="D46" s="10" t="s">
        <v>45</v>
      </c>
      <c r="E46" s="34" t="s">
        <v>785</v>
      </c>
      <c r="F46" s="13"/>
      <c r="G46" s="13"/>
      <c r="H46" s="13"/>
      <c r="I46" s="13"/>
      <c r="J46" s="13"/>
      <c r="K46" s="13"/>
      <c r="L46" s="13"/>
      <c r="M46" s="13"/>
      <c r="N46" s="13"/>
      <c r="O46" s="13"/>
      <c r="P46" s="13"/>
      <c r="Q46" s="13"/>
      <c r="R46" s="13"/>
      <c r="S46" s="13"/>
      <c r="T46" s="13"/>
      <c r="U46" s="13"/>
      <c r="V46" s="13"/>
      <c r="W46" s="13"/>
      <c r="X46" s="13"/>
      <c r="Y46" s="13"/>
      <c r="Z46" s="13"/>
    </row>
    <row r="47" spans="1:26" ht="126" x14ac:dyDescent="0.15">
      <c r="A47" s="10" t="s">
        <v>115</v>
      </c>
      <c r="B47" s="10" t="s">
        <v>134</v>
      </c>
      <c r="C47" s="10" t="s">
        <v>131</v>
      </c>
      <c r="D47" s="10" t="s">
        <v>45</v>
      </c>
      <c r="E47" s="34" t="s">
        <v>785</v>
      </c>
      <c r="F47" s="13"/>
      <c r="G47" s="13"/>
      <c r="H47" s="13"/>
      <c r="I47" s="13"/>
      <c r="J47" s="13"/>
      <c r="K47" s="13"/>
      <c r="L47" s="13"/>
      <c r="M47" s="13"/>
      <c r="N47" s="13"/>
      <c r="O47" s="13"/>
      <c r="P47" s="13"/>
      <c r="Q47" s="13"/>
      <c r="R47" s="13"/>
      <c r="S47" s="13"/>
      <c r="T47" s="13"/>
      <c r="U47" s="13"/>
      <c r="V47" s="13"/>
      <c r="W47" s="13"/>
      <c r="X47" s="13"/>
      <c r="Y47" s="13"/>
      <c r="Z47" s="13"/>
    </row>
    <row r="48" spans="1:26" ht="409.6" x14ac:dyDescent="0.15">
      <c r="A48" s="10" t="s">
        <v>115</v>
      </c>
      <c r="B48" s="10" t="s">
        <v>135</v>
      </c>
      <c r="C48" s="10" t="s">
        <v>136</v>
      </c>
      <c r="D48" s="10" t="s">
        <v>137</v>
      </c>
      <c r="E48" s="34" t="s">
        <v>786</v>
      </c>
      <c r="F48" s="13"/>
      <c r="G48" s="13"/>
      <c r="H48" s="13"/>
      <c r="I48" s="13"/>
      <c r="J48" s="13"/>
      <c r="K48" s="13"/>
      <c r="L48" s="13"/>
      <c r="M48" s="13"/>
      <c r="N48" s="13"/>
      <c r="O48" s="13"/>
      <c r="P48" s="13"/>
      <c r="Q48" s="13"/>
      <c r="R48" s="13"/>
      <c r="S48" s="13"/>
      <c r="T48" s="13"/>
      <c r="U48" s="13"/>
      <c r="V48" s="13"/>
      <c r="W48" s="13"/>
      <c r="X48" s="13"/>
      <c r="Y48" s="13"/>
      <c r="Z48" s="13"/>
    </row>
    <row r="49" spans="1:26" ht="409.6" x14ac:dyDescent="0.15">
      <c r="A49" s="10" t="s">
        <v>115</v>
      </c>
      <c r="B49" s="10" t="s">
        <v>138</v>
      </c>
      <c r="C49" s="10" t="s">
        <v>139</v>
      </c>
      <c r="D49" s="10" t="s">
        <v>140</v>
      </c>
      <c r="E49" s="34" t="s">
        <v>787</v>
      </c>
      <c r="F49" s="13"/>
      <c r="G49" s="13"/>
      <c r="H49" s="13"/>
      <c r="I49" s="13"/>
      <c r="J49" s="13"/>
      <c r="K49" s="13"/>
      <c r="L49" s="13"/>
      <c r="M49" s="13"/>
      <c r="N49" s="13"/>
      <c r="O49" s="13"/>
      <c r="P49" s="13"/>
      <c r="Q49" s="13"/>
      <c r="R49" s="13"/>
      <c r="S49" s="13"/>
      <c r="T49" s="13"/>
      <c r="U49" s="13"/>
      <c r="V49" s="13"/>
      <c r="W49" s="13"/>
      <c r="X49" s="13"/>
      <c r="Y49" s="13"/>
      <c r="Z49" s="13"/>
    </row>
    <row r="50" spans="1:26" ht="409.6" x14ac:dyDescent="0.15">
      <c r="A50" s="10" t="s">
        <v>115</v>
      </c>
      <c r="B50" s="10" t="s">
        <v>141</v>
      </c>
      <c r="C50" s="10" t="s">
        <v>142</v>
      </c>
      <c r="D50" s="10" t="s">
        <v>143</v>
      </c>
      <c r="E50" s="34" t="s">
        <v>788</v>
      </c>
      <c r="F50" s="13"/>
      <c r="G50" s="13"/>
      <c r="H50" s="13"/>
      <c r="I50" s="13"/>
      <c r="J50" s="13"/>
      <c r="K50" s="13"/>
      <c r="L50" s="13"/>
      <c r="M50" s="13"/>
      <c r="N50" s="13"/>
      <c r="O50" s="13"/>
      <c r="P50" s="13"/>
      <c r="Q50" s="13"/>
      <c r="R50" s="13"/>
      <c r="S50" s="13"/>
      <c r="T50" s="13"/>
      <c r="U50" s="13"/>
      <c r="V50" s="13"/>
      <c r="W50" s="13"/>
      <c r="X50" s="13"/>
      <c r="Y50" s="13"/>
      <c r="Z50" s="13"/>
    </row>
    <row r="51" spans="1:26" ht="409.6" x14ac:dyDescent="0.15">
      <c r="A51" s="10" t="s">
        <v>115</v>
      </c>
      <c r="B51" s="10" t="s">
        <v>144</v>
      </c>
      <c r="C51" s="10" t="s">
        <v>145</v>
      </c>
      <c r="D51" s="10" t="s">
        <v>146</v>
      </c>
      <c r="E51" s="34" t="s">
        <v>789</v>
      </c>
      <c r="F51" s="13"/>
      <c r="G51" s="13"/>
      <c r="H51" s="13"/>
      <c r="I51" s="13"/>
      <c r="J51" s="13"/>
      <c r="K51" s="13"/>
      <c r="L51" s="13"/>
      <c r="M51" s="13"/>
      <c r="N51" s="13"/>
      <c r="O51" s="13"/>
      <c r="P51" s="13"/>
      <c r="Q51" s="13"/>
      <c r="R51" s="13"/>
      <c r="S51" s="13"/>
      <c r="T51" s="13"/>
      <c r="U51" s="13"/>
      <c r="V51" s="13"/>
      <c r="W51" s="13"/>
      <c r="X51" s="13"/>
      <c r="Y51" s="13"/>
      <c r="Z51" s="13"/>
    </row>
    <row r="52" spans="1:26" ht="409.6" x14ac:dyDescent="0.15">
      <c r="A52" s="10" t="s">
        <v>115</v>
      </c>
      <c r="B52" s="10" t="s">
        <v>147</v>
      </c>
      <c r="C52" s="10" t="s">
        <v>64</v>
      </c>
      <c r="D52" s="10" t="s">
        <v>148</v>
      </c>
      <c r="E52" s="34" t="s">
        <v>790</v>
      </c>
      <c r="F52" s="13"/>
      <c r="G52" s="13"/>
      <c r="H52" s="13"/>
      <c r="I52" s="13"/>
      <c r="J52" s="13"/>
      <c r="K52" s="13"/>
      <c r="L52" s="13"/>
      <c r="M52" s="13"/>
      <c r="N52" s="13"/>
      <c r="O52" s="13"/>
      <c r="P52" s="13"/>
      <c r="Q52" s="13"/>
      <c r="R52" s="13"/>
      <c r="S52" s="13"/>
      <c r="T52" s="13"/>
      <c r="U52" s="13"/>
      <c r="V52" s="13"/>
      <c r="W52" s="13"/>
      <c r="X52" s="13"/>
      <c r="Y52" s="13"/>
      <c r="Z52" s="13"/>
    </row>
    <row r="53" spans="1:26" ht="112" x14ac:dyDescent="0.15">
      <c r="A53" s="10" t="s">
        <v>149</v>
      </c>
      <c r="B53" s="10" t="s">
        <v>150</v>
      </c>
      <c r="C53" s="10" t="s">
        <v>151</v>
      </c>
      <c r="D53" s="10" t="s">
        <v>11</v>
      </c>
      <c r="E53" s="34" t="s">
        <v>791</v>
      </c>
      <c r="F53" s="13"/>
      <c r="G53" s="13"/>
      <c r="H53" s="13"/>
      <c r="I53" s="13"/>
      <c r="J53" s="13"/>
      <c r="K53" s="13"/>
      <c r="L53" s="13"/>
      <c r="M53" s="13"/>
      <c r="N53" s="13"/>
      <c r="O53" s="13"/>
      <c r="P53" s="13"/>
      <c r="Q53" s="13"/>
      <c r="R53" s="13"/>
      <c r="S53" s="13"/>
      <c r="T53" s="13"/>
      <c r="U53" s="13"/>
      <c r="V53" s="13"/>
      <c r="W53" s="13"/>
      <c r="X53" s="13"/>
      <c r="Y53" s="13"/>
      <c r="Z53" s="13"/>
    </row>
    <row r="54" spans="1:26" ht="112" x14ac:dyDescent="0.15">
      <c r="A54" s="10" t="s">
        <v>149</v>
      </c>
      <c r="B54" s="10" t="s">
        <v>152</v>
      </c>
      <c r="C54" s="10" t="s">
        <v>153</v>
      </c>
      <c r="D54" s="10" t="s">
        <v>11</v>
      </c>
      <c r="E54" s="34" t="s">
        <v>792</v>
      </c>
      <c r="F54" s="13"/>
      <c r="G54" s="13"/>
      <c r="H54" s="13"/>
      <c r="I54" s="13"/>
      <c r="J54" s="13"/>
      <c r="K54" s="13"/>
      <c r="L54" s="13"/>
      <c r="M54" s="13"/>
      <c r="N54" s="13"/>
      <c r="O54" s="13"/>
      <c r="P54" s="13"/>
      <c r="Q54" s="13"/>
      <c r="R54" s="13"/>
      <c r="S54" s="13"/>
      <c r="T54" s="13"/>
      <c r="U54" s="13"/>
      <c r="V54" s="13"/>
      <c r="W54" s="13"/>
      <c r="X54" s="13"/>
      <c r="Y54" s="13"/>
      <c r="Z54" s="13"/>
    </row>
    <row r="55" spans="1:26" ht="224" x14ac:dyDescent="0.15">
      <c r="A55" s="10" t="s">
        <v>149</v>
      </c>
      <c r="B55" s="10" t="s">
        <v>154</v>
      </c>
      <c r="C55" s="10" t="s">
        <v>155</v>
      </c>
      <c r="D55" s="10" t="s">
        <v>156</v>
      </c>
      <c r="E55" s="34" t="s">
        <v>793</v>
      </c>
      <c r="F55" s="13"/>
      <c r="G55" s="13"/>
      <c r="H55" s="13"/>
      <c r="I55" s="13"/>
      <c r="J55" s="13"/>
      <c r="K55" s="13"/>
      <c r="L55" s="13"/>
      <c r="M55" s="13"/>
      <c r="N55" s="13"/>
      <c r="O55" s="13"/>
      <c r="P55" s="13"/>
      <c r="Q55" s="13"/>
      <c r="R55" s="13"/>
      <c r="S55" s="13"/>
      <c r="T55" s="13"/>
      <c r="U55" s="13"/>
      <c r="V55" s="13"/>
      <c r="W55" s="13"/>
      <c r="X55" s="13"/>
      <c r="Y55" s="13"/>
      <c r="Z55" s="13"/>
    </row>
    <row r="56" spans="1:26" ht="98" x14ac:dyDescent="0.15">
      <c r="A56" s="10" t="s">
        <v>149</v>
      </c>
      <c r="B56" s="10" t="s">
        <v>157</v>
      </c>
      <c r="C56" s="10" t="s">
        <v>158</v>
      </c>
      <c r="D56" s="10" t="s">
        <v>159</v>
      </c>
      <c r="E56" s="34" t="s">
        <v>794</v>
      </c>
      <c r="F56" s="13"/>
      <c r="G56" s="13"/>
      <c r="H56" s="13"/>
      <c r="I56" s="13"/>
      <c r="J56" s="13"/>
      <c r="K56" s="13"/>
      <c r="L56" s="13"/>
      <c r="M56" s="13"/>
      <c r="N56" s="13"/>
      <c r="O56" s="13"/>
      <c r="P56" s="13"/>
      <c r="Q56" s="13"/>
      <c r="R56" s="13"/>
      <c r="S56" s="13"/>
      <c r="T56" s="13"/>
      <c r="U56" s="13"/>
      <c r="V56" s="13"/>
      <c r="W56" s="13"/>
      <c r="X56" s="13"/>
      <c r="Y56" s="13"/>
      <c r="Z56" s="13"/>
    </row>
    <row r="57" spans="1:26" ht="196" x14ac:dyDescent="0.15">
      <c r="A57" s="10" t="s">
        <v>149</v>
      </c>
      <c r="B57" s="10" t="s">
        <v>160</v>
      </c>
      <c r="C57" s="10" t="s">
        <v>161</v>
      </c>
      <c r="D57" s="10" t="s">
        <v>162</v>
      </c>
      <c r="E57" s="34" t="s">
        <v>163</v>
      </c>
      <c r="F57" s="13"/>
      <c r="G57" s="13"/>
      <c r="H57" s="13"/>
      <c r="I57" s="13"/>
      <c r="J57" s="13"/>
      <c r="K57" s="13"/>
      <c r="L57" s="13"/>
      <c r="M57" s="13"/>
      <c r="N57" s="13"/>
      <c r="O57" s="13"/>
      <c r="P57" s="13"/>
      <c r="Q57" s="13"/>
      <c r="R57" s="13"/>
      <c r="S57" s="13"/>
      <c r="T57" s="13"/>
      <c r="U57" s="13"/>
      <c r="V57" s="13"/>
      <c r="W57" s="13"/>
      <c r="X57" s="13"/>
      <c r="Y57" s="13"/>
      <c r="Z57" s="13"/>
    </row>
    <row r="58" spans="1:26" ht="409.6" x14ac:dyDescent="0.15">
      <c r="A58" s="10" t="s">
        <v>149</v>
      </c>
      <c r="B58" s="10" t="s">
        <v>164</v>
      </c>
      <c r="C58" s="10" t="s">
        <v>64</v>
      </c>
      <c r="D58" s="10" t="s">
        <v>165</v>
      </c>
      <c r="E58" s="34" t="s">
        <v>795</v>
      </c>
      <c r="F58" s="13"/>
      <c r="G58" s="13"/>
      <c r="H58" s="13"/>
      <c r="I58" s="13"/>
      <c r="J58" s="13"/>
      <c r="K58" s="13"/>
      <c r="L58" s="13"/>
      <c r="M58" s="13"/>
      <c r="N58" s="13"/>
      <c r="O58" s="13"/>
      <c r="P58" s="13"/>
      <c r="Q58" s="13"/>
      <c r="R58" s="13"/>
      <c r="S58" s="13"/>
      <c r="T58" s="13"/>
      <c r="U58" s="13"/>
      <c r="V58" s="13"/>
      <c r="W58" s="13"/>
      <c r="X58" s="13"/>
      <c r="Y58" s="13"/>
      <c r="Z58" s="13"/>
    </row>
    <row r="59" spans="1:26" ht="112" x14ac:dyDescent="0.15">
      <c r="A59" s="10" t="s">
        <v>149</v>
      </c>
      <c r="B59" s="10" t="s">
        <v>166</v>
      </c>
      <c r="C59" s="10" t="s">
        <v>167</v>
      </c>
      <c r="D59" s="10" t="s">
        <v>11</v>
      </c>
      <c r="E59" s="34" t="s">
        <v>796</v>
      </c>
      <c r="F59" s="13"/>
      <c r="G59" s="13"/>
      <c r="H59" s="13"/>
      <c r="I59" s="13"/>
      <c r="J59" s="13"/>
      <c r="K59" s="13"/>
      <c r="L59" s="13"/>
      <c r="M59" s="13"/>
      <c r="N59" s="13"/>
      <c r="O59" s="13"/>
      <c r="P59" s="13"/>
      <c r="Q59" s="13"/>
      <c r="R59" s="13"/>
      <c r="S59" s="13"/>
      <c r="T59" s="13"/>
      <c r="U59" s="13"/>
      <c r="V59" s="13"/>
      <c r="W59" s="13"/>
      <c r="X59" s="13"/>
      <c r="Y59" s="13"/>
      <c r="Z59" s="13"/>
    </row>
    <row r="60" spans="1:26" ht="42" x14ac:dyDescent="0.15">
      <c r="A60" s="10" t="s">
        <v>149</v>
      </c>
      <c r="B60" s="10" t="s">
        <v>168</v>
      </c>
      <c r="C60" s="10" t="s">
        <v>169</v>
      </c>
      <c r="D60" s="10" t="s">
        <v>11</v>
      </c>
      <c r="E60" s="34" t="s">
        <v>797</v>
      </c>
      <c r="F60" s="13"/>
      <c r="G60" s="13"/>
      <c r="H60" s="13"/>
      <c r="I60" s="13"/>
      <c r="J60" s="13"/>
      <c r="K60" s="13"/>
      <c r="L60" s="13"/>
      <c r="M60" s="13"/>
      <c r="N60" s="13"/>
      <c r="O60" s="13"/>
      <c r="P60" s="13"/>
      <c r="Q60" s="13"/>
      <c r="R60" s="13"/>
      <c r="S60" s="13"/>
      <c r="T60" s="13"/>
      <c r="U60" s="13"/>
      <c r="V60" s="13"/>
      <c r="W60" s="13"/>
      <c r="X60" s="13"/>
      <c r="Y60" s="13"/>
      <c r="Z60" s="13"/>
    </row>
    <row r="61" spans="1:26" ht="168" x14ac:dyDescent="0.15">
      <c r="A61" s="10" t="s">
        <v>170</v>
      </c>
      <c r="B61" s="10" t="s">
        <v>171</v>
      </c>
      <c r="C61" s="32" t="s">
        <v>44</v>
      </c>
      <c r="D61" s="32" t="s">
        <v>45</v>
      </c>
      <c r="E61" s="34" t="s">
        <v>798</v>
      </c>
      <c r="F61" s="13"/>
      <c r="G61" s="13"/>
      <c r="H61" s="13"/>
      <c r="I61" s="13"/>
      <c r="J61" s="13"/>
      <c r="K61" s="13"/>
      <c r="L61" s="13"/>
      <c r="M61" s="13"/>
      <c r="N61" s="13"/>
      <c r="O61" s="13"/>
      <c r="P61" s="13"/>
      <c r="Q61" s="13"/>
      <c r="R61" s="13"/>
      <c r="S61" s="13"/>
      <c r="T61" s="13"/>
      <c r="U61" s="13"/>
      <c r="V61" s="13"/>
      <c r="W61" s="13"/>
      <c r="X61" s="13"/>
      <c r="Y61" s="13"/>
      <c r="Z61" s="13"/>
    </row>
    <row r="62" spans="1:26" ht="168" x14ac:dyDescent="0.15">
      <c r="A62" s="10" t="s">
        <v>170</v>
      </c>
      <c r="B62" s="10" t="s">
        <v>172</v>
      </c>
      <c r="C62" s="10" t="s">
        <v>44</v>
      </c>
      <c r="D62" s="10" t="s">
        <v>45</v>
      </c>
      <c r="E62" s="34" t="s">
        <v>799</v>
      </c>
      <c r="F62" s="13"/>
      <c r="G62" s="13"/>
      <c r="H62" s="13"/>
      <c r="I62" s="13"/>
      <c r="J62" s="13"/>
      <c r="K62" s="13"/>
      <c r="L62" s="13"/>
      <c r="M62" s="13"/>
      <c r="N62" s="13"/>
      <c r="O62" s="13"/>
      <c r="P62" s="13"/>
      <c r="Q62" s="13"/>
      <c r="R62" s="13"/>
      <c r="S62" s="13"/>
      <c r="T62" s="13"/>
      <c r="U62" s="13"/>
      <c r="V62" s="13"/>
      <c r="W62" s="13"/>
      <c r="X62" s="13"/>
      <c r="Y62" s="13"/>
      <c r="Z62" s="13"/>
    </row>
    <row r="63" spans="1:26" ht="168" x14ac:dyDescent="0.15">
      <c r="A63" s="10" t="s">
        <v>170</v>
      </c>
      <c r="B63" s="10" t="s">
        <v>173</v>
      </c>
      <c r="C63" s="10" t="s">
        <v>44</v>
      </c>
      <c r="D63" s="10" t="s">
        <v>45</v>
      </c>
      <c r="E63" s="34" t="s">
        <v>799</v>
      </c>
      <c r="F63" s="13"/>
      <c r="G63" s="13"/>
      <c r="H63" s="13"/>
      <c r="I63" s="13"/>
      <c r="J63" s="13"/>
      <c r="K63" s="13"/>
      <c r="L63" s="13"/>
      <c r="M63" s="13"/>
      <c r="N63" s="13"/>
      <c r="O63" s="13"/>
      <c r="P63" s="13"/>
      <c r="Q63" s="13"/>
      <c r="R63" s="13"/>
      <c r="S63" s="13"/>
      <c r="T63" s="13"/>
      <c r="U63" s="13"/>
      <c r="V63" s="13"/>
      <c r="W63" s="13"/>
      <c r="X63" s="13"/>
      <c r="Y63" s="13"/>
      <c r="Z63" s="13"/>
    </row>
    <row r="64" spans="1:26" ht="168" x14ac:dyDescent="0.15">
      <c r="A64" s="10" t="s">
        <v>170</v>
      </c>
      <c r="B64" s="10" t="s">
        <v>174</v>
      </c>
      <c r="C64" s="10" t="s">
        <v>44</v>
      </c>
      <c r="D64" s="10" t="s">
        <v>45</v>
      </c>
      <c r="E64" s="34" t="s">
        <v>799</v>
      </c>
      <c r="F64" s="13"/>
      <c r="G64" s="13"/>
      <c r="H64" s="13"/>
      <c r="I64" s="13"/>
      <c r="J64" s="13"/>
      <c r="K64" s="13"/>
      <c r="L64" s="13"/>
      <c r="M64" s="13"/>
      <c r="N64" s="13"/>
      <c r="O64" s="13"/>
      <c r="P64" s="13"/>
      <c r="Q64" s="13"/>
      <c r="R64" s="13"/>
      <c r="S64" s="13"/>
      <c r="T64" s="13"/>
      <c r="U64" s="13"/>
      <c r="V64" s="13"/>
      <c r="W64" s="13"/>
      <c r="X64" s="13"/>
      <c r="Y64" s="13"/>
      <c r="Z64" s="13"/>
    </row>
    <row r="65" spans="1:26" ht="168" x14ac:dyDescent="0.15">
      <c r="A65" s="10" t="s">
        <v>170</v>
      </c>
      <c r="B65" s="10" t="s">
        <v>175</v>
      </c>
      <c r="C65" s="10" t="s">
        <v>44</v>
      </c>
      <c r="D65" s="10" t="s">
        <v>45</v>
      </c>
      <c r="E65" s="34" t="s">
        <v>799</v>
      </c>
      <c r="F65" s="13"/>
      <c r="G65" s="13"/>
      <c r="H65" s="13"/>
      <c r="I65" s="13"/>
      <c r="J65" s="13"/>
      <c r="K65" s="13"/>
      <c r="L65" s="13"/>
      <c r="M65" s="13"/>
      <c r="N65" s="13"/>
      <c r="O65" s="13"/>
      <c r="P65" s="13"/>
      <c r="Q65" s="13"/>
      <c r="R65" s="13"/>
      <c r="S65" s="13"/>
      <c r="T65" s="13"/>
      <c r="U65" s="13"/>
      <c r="V65" s="13"/>
      <c r="W65" s="13"/>
      <c r="X65" s="13"/>
      <c r="Y65" s="13"/>
      <c r="Z65" s="13"/>
    </row>
    <row r="66" spans="1:26" ht="168" x14ac:dyDescent="0.15">
      <c r="A66" s="10" t="s">
        <v>170</v>
      </c>
      <c r="B66" s="10" t="s">
        <v>176</v>
      </c>
      <c r="C66" s="10" t="s">
        <v>44</v>
      </c>
      <c r="D66" s="10" t="s">
        <v>45</v>
      </c>
      <c r="E66" s="34" t="s">
        <v>798</v>
      </c>
      <c r="F66" s="13"/>
      <c r="G66" s="13"/>
      <c r="H66" s="13"/>
      <c r="I66" s="13"/>
      <c r="J66" s="13"/>
      <c r="K66" s="13"/>
      <c r="L66" s="13"/>
      <c r="M66" s="13"/>
      <c r="N66" s="13"/>
      <c r="O66" s="13"/>
      <c r="P66" s="13"/>
      <c r="Q66" s="13"/>
      <c r="R66" s="13"/>
      <c r="S66" s="13"/>
      <c r="T66" s="13"/>
      <c r="U66" s="13"/>
      <c r="V66" s="13"/>
      <c r="W66" s="13"/>
      <c r="X66" s="13"/>
      <c r="Y66" s="13"/>
      <c r="Z66" s="13"/>
    </row>
    <row r="67" spans="1:26" ht="168" x14ac:dyDescent="0.15">
      <c r="A67" s="10" t="s">
        <v>170</v>
      </c>
      <c r="B67" s="10" t="s">
        <v>177</v>
      </c>
      <c r="C67" s="10" t="s">
        <v>44</v>
      </c>
      <c r="D67" s="10" t="s">
        <v>45</v>
      </c>
      <c r="E67" s="34" t="s">
        <v>799</v>
      </c>
      <c r="F67" s="13"/>
      <c r="G67" s="13"/>
      <c r="H67" s="13"/>
      <c r="I67" s="13"/>
      <c r="J67" s="13"/>
      <c r="K67" s="13"/>
      <c r="L67" s="13"/>
      <c r="M67" s="13"/>
      <c r="N67" s="13"/>
      <c r="O67" s="13"/>
      <c r="P67" s="13"/>
      <c r="Q67" s="13"/>
      <c r="R67" s="13"/>
      <c r="S67" s="13"/>
      <c r="T67" s="13"/>
      <c r="U67" s="13"/>
      <c r="V67" s="13"/>
      <c r="W67" s="13"/>
      <c r="X67" s="13"/>
      <c r="Y67" s="13"/>
      <c r="Z67" s="13"/>
    </row>
    <row r="68" spans="1:26" ht="14" x14ac:dyDescent="0.15">
      <c r="A68" s="12"/>
      <c r="B68" s="10"/>
      <c r="C68" s="10"/>
      <c r="D68" s="10"/>
      <c r="E68" s="10"/>
      <c r="F68" s="13"/>
      <c r="G68" s="13"/>
      <c r="H68" s="13"/>
      <c r="I68" s="13"/>
      <c r="J68" s="13"/>
      <c r="K68" s="13"/>
      <c r="L68" s="13"/>
      <c r="M68" s="13"/>
      <c r="N68" s="13"/>
      <c r="O68" s="13"/>
      <c r="P68" s="13"/>
      <c r="Q68" s="13"/>
      <c r="R68" s="13"/>
      <c r="S68" s="13"/>
      <c r="T68" s="13"/>
      <c r="U68" s="13"/>
      <c r="V68" s="13"/>
      <c r="W68" s="13"/>
      <c r="X68" s="13"/>
      <c r="Y68" s="13"/>
      <c r="Z68" s="13"/>
    </row>
    <row r="69" spans="1:26" ht="14" x14ac:dyDescent="0.15">
      <c r="A69" s="12"/>
      <c r="B69" s="10"/>
      <c r="C69" s="10"/>
      <c r="D69" s="10"/>
      <c r="E69" s="10"/>
      <c r="F69" s="13"/>
      <c r="G69" s="13"/>
      <c r="H69" s="13"/>
      <c r="I69" s="13"/>
      <c r="J69" s="13"/>
      <c r="K69" s="13"/>
      <c r="L69" s="13"/>
      <c r="M69" s="13"/>
      <c r="N69" s="13"/>
      <c r="O69" s="13"/>
      <c r="P69" s="13"/>
      <c r="Q69" s="13"/>
      <c r="R69" s="13"/>
      <c r="S69" s="13"/>
      <c r="T69" s="13"/>
      <c r="U69" s="13"/>
      <c r="V69" s="13"/>
      <c r="W69" s="13"/>
      <c r="X69" s="13"/>
      <c r="Y69" s="13"/>
      <c r="Z69" s="13"/>
    </row>
    <row r="70" spans="1:26" ht="14" x14ac:dyDescent="0.15">
      <c r="A70" s="12"/>
      <c r="B70" s="10"/>
      <c r="C70" s="10"/>
      <c r="D70" s="10"/>
      <c r="E70" s="10"/>
      <c r="F70" s="13"/>
      <c r="G70" s="13"/>
      <c r="H70" s="13"/>
      <c r="I70" s="13"/>
      <c r="J70" s="13"/>
      <c r="K70" s="13"/>
      <c r="L70" s="13"/>
      <c r="M70" s="13"/>
      <c r="N70" s="13"/>
      <c r="O70" s="13"/>
      <c r="P70" s="13"/>
      <c r="Q70" s="13"/>
      <c r="R70" s="13"/>
      <c r="S70" s="13"/>
      <c r="T70" s="13"/>
      <c r="U70" s="13"/>
      <c r="V70" s="13"/>
      <c r="W70" s="13"/>
      <c r="X70" s="13"/>
      <c r="Y70" s="13"/>
      <c r="Z70" s="13"/>
    </row>
    <row r="71" spans="1:26" ht="14" x14ac:dyDescent="0.15">
      <c r="A71" s="12"/>
      <c r="B71" s="11"/>
      <c r="C71" s="10"/>
      <c r="D71" s="10"/>
      <c r="E71" s="10"/>
      <c r="F71" s="13"/>
      <c r="G71" s="13"/>
      <c r="H71" s="13"/>
      <c r="I71" s="13"/>
      <c r="J71" s="13"/>
      <c r="K71" s="13"/>
      <c r="L71" s="13"/>
      <c r="M71" s="13"/>
      <c r="N71" s="13"/>
      <c r="O71" s="13"/>
      <c r="P71" s="13"/>
      <c r="Q71" s="13"/>
      <c r="R71" s="13"/>
      <c r="S71" s="13"/>
      <c r="T71" s="13"/>
      <c r="U71" s="13"/>
      <c r="V71" s="13"/>
      <c r="W71" s="13"/>
      <c r="X71" s="13"/>
      <c r="Y71" s="13"/>
      <c r="Z71" s="13"/>
    </row>
    <row r="72" spans="1:26" ht="14" x14ac:dyDescent="0.1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4" x14ac:dyDescent="0.1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4" x14ac:dyDescent="0.1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4" x14ac:dyDescent="0.1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4" x14ac:dyDescent="0.1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4" x14ac:dyDescent="0.1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4" x14ac:dyDescent="0.1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4" x14ac:dyDescent="0.1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4" x14ac:dyDescent="0.1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4" x14ac:dyDescent="0.1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4" x14ac:dyDescent="0.1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4" x14ac:dyDescent="0.1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4" x14ac:dyDescent="0.1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4" x14ac:dyDescent="0.1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4" x14ac:dyDescent="0.1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4" x14ac:dyDescent="0.1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4" x14ac:dyDescent="0.1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4" x14ac:dyDescent="0.1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4" x14ac:dyDescent="0.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4" x14ac:dyDescent="0.1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4" x14ac:dyDescent="0.1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4" x14ac:dyDescent="0.1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4" x14ac:dyDescent="0.1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4" x14ac:dyDescent="0.1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4" x14ac:dyDescent="0.1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4" x14ac:dyDescent="0.1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4" x14ac:dyDescent="0.1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4" x14ac:dyDescent="0.1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4" x14ac:dyDescent="0.1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4" x14ac:dyDescent="0.1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4" x14ac:dyDescent="0.1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4" x14ac:dyDescent="0.1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4" x14ac:dyDescent="0.1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4" x14ac:dyDescent="0.1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4" x14ac:dyDescent="0.1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4" x14ac:dyDescent="0.1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4" x14ac:dyDescent="0.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4" x14ac:dyDescent="0.1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4" x14ac:dyDescent="0.1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4" x14ac:dyDescent="0.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4" x14ac:dyDescent="0.1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4" x14ac:dyDescent="0.1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4" x14ac:dyDescent="0.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4" x14ac:dyDescent="0.1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4" x14ac:dyDescent="0.1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4" x14ac:dyDescent="0.1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4" x14ac:dyDescent="0.1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4" x14ac:dyDescent="0.1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4" x14ac:dyDescent="0.1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4" x14ac:dyDescent="0.1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4" x14ac:dyDescent="0.1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4" x14ac:dyDescent="0.1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4" x14ac:dyDescent="0.1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4" x14ac:dyDescent="0.1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4" x14ac:dyDescent="0.1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4" x14ac:dyDescent="0.1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4" x14ac:dyDescent="0.1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4" x14ac:dyDescent="0.1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4" x14ac:dyDescent="0.1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4" x14ac:dyDescent="0.1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4" x14ac:dyDescent="0.1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4" x14ac:dyDescent="0.1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4" x14ac:dyDescent="0.1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4" x14ac:dyDescent="0.1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4" x14ac:dyDescent="0.1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4" x14ac:dyDescent="0.1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4" x14ac:dyDescent="0.1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4" x14ac:dyDescent="0.1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4" x14ac:dyDescent="0.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4" x14ac:dyDescent="0.1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4" x14ac:dyDescent="0.1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4" x14ac:dyDescent="0.1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4" x14ac:dyDescent="0.1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4" x14ac:dyDescent="0.1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4" x14ac:dyDescent="0.1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4" x14ac:dyDescent="0.1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4" x14ac:dyDescent="0.1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4" x14ac:dyDescent="0.1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4" x14ac:dyDescent="0.1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4" x14ac:dyDescent="0.1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4" x14ac:dyDescent="0.1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4" x14ac:dyDescent="0.1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4" x14ac:dyDescent="0.1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4" x14ac:dyDescent="0.1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4" x14ac:dyDescent="0.1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4" x14ac:dyDescent="0.1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4" x14ac:dyDescent="0.1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4" x14ac:dyDescent="0.1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4" x14ac:dyDescent="0.1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4" x14ac:dyDescent="0.1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4" x14ac:dyDescent="0.1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4" x14ac:dyDescent="0.1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4" x14ac:dyDescent="0.1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4" x14ac:dyDescent="0.1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4" x14ac:dyDescent="0.1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4" x14ac:dyDescent="0.1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4" x14ac:dyDescent="0.1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4" x14ac:dyDescent="0.1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4" x14ac:dyDescent="0.1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4" x14ac:dyDescent="0.1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4" x14ac:dyDescent="0.1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4" x14ac:dyDescent="0.1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4" x14ac:dyDescent="0.1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4" x14ac:dyDescent="0.1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4" x14ac:dyDescent="0.1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4" x14ac:dyDescent="0.1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4" x14ac:dyDescent="0.1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4" x14ac:dyDescent="0.1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4" x14ac:dyDescent="0.1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4" x14ac:dyDescent="0.1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4" x14ac:dyDescent="0.1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4" x14ac:dyDescent="0.1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4" x14ac:dyDescent="0.1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4" x14ac:dyDescent="0.1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4" x14ac:dyDescent="0.1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4" x14ac:dyDescent="0.1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4" x14ac:dyDescent="0.1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4" x14ac:dyDescent="0.1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4" x14ac:dyDescent="0.1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4" x14ac:dyDescent="0.1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4" x14ac:dyDescent="0.1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4" x14ac:dyDescent="0.1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4" x14ac:dyDescent="0.1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4" x14ac:dyDescent="0.1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4" x14ac:dyDescent="0.1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4" x14ac:dyDescent="0.1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4" x14ac:dyDescent="0.1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4" x14ac:dyDescent="0.1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4" x14ac:dyDescent="0.1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4" x14ac:dyDescent="0.1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4" x14ac:dyDescent="0.1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4" x14ac:dyDescent="0.1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4" x14ac:dyDescent="0.1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4" x14ac:dyDescent="0.1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4" x14ac:dyDescent="0.1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4" x14ac:dyDescent="0.1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4" x14ac:dyDescent="0.1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4" x14ac:dyDescent="0.1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4" x14ac:dyDescent="0.1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4" x14ac:dyDescent="0.1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4" x14ac:dyDescent="0.1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4" x14ac:dyDescent="0.1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4" x14ac:dyDescent="0.1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4" x14ac:dyDescent="0.1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4" x14ac:dyDescent="0.1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4" x14ac:dyDescent="0.1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4" x14ac:dyDescent="0.1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4" x14ac:dyDescent="0.1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4" x14ac:dyDescent="0.1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4" x14ac:dyDescent="0.1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4" x14ac:dyDescent="0.1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4" x14ac:dyDescent="0.1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4" x14ac:dyDescent="0.1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4" x14ac:dyDescent="0.1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4" x14ac:dyDescent="0.1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4" x14ac:dyDescent="0.1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4" x14ac:dyDescent="0.1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4" x14ac:dyDescent="0.1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4" x14ac:dyDescent="0.1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4" x14ac:dyDescent="0.1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4" x14ac:dyDescent="0.1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4" x14ac:dyDescent="0.1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4" x14ac:dyDescent="0.1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4" x14ac:dyDescent="0.1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4" x14ac:dyDescent="0.1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4" x14ac:dyDescent="0.1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4" x14ac:dyDescent="0.1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4" x14ac:dyDescent="0.1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4" x14ac:dyDescent="0.1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4" x14ac:dyDescent="0.1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4" x14ac:dyDescent="0.1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4" x14ac:dyDescent="0.1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4" x14ac:dyDescent="0.1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4" x14ac:dyDescent="0.1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4" x14ac:dyDescent="0.1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4" x14ac:dyDescent="0.1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4" x14ac:dyDescent="0.1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4" x14ac:dyDescent="0.1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4" x14ac:dyDescent="0.1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4" x14ac:dyDescent="0.1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4" x14ac:dyDescent="0.1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4" x14ac:dyDescent="0.1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4" x14ac:dyDescent="0.1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4" x14ac:dyDescent="0.1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4" x14ac:dyDescent="0.1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4" x14ac:dyDescent="0.1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4" x14ac:dyDescent="0.1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4" x14ac:dyDescent="0.1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4" x14ac:dyDescent="0.1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4" x14ac:dyDescent="0.1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4" x14ac:dyDescent="0.1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4" x14ac:dyDescent="0.1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4" x14ac:dyDescent="0.1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4" x14ac:dyDescent="0.1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4" x14ac:dyDescent="0.1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4" x14ac:dyDescent="0.1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4" x14ac:dyDescent="0.1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4" x14ac:dyDescent="0.1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4" x14ac:dyDescent="0.1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4" x14ac:dyDescent="0.1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4" x14ac:dyDescent="0.1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4" x14ac:dyDescent="0.1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4" x14ac:dyDescent="0.1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4" x14ac:dyDescent="0.1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4" x14ac:dyDescent="0.1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4" x14ac:dyDescent="0.1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4" x14ac:dyDescent="0.1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4" x14ac:dyDescent="0.1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4" x14ac:dyDescent="0.1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4" x14ac:dyDescent="0.1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4" x14ac:dyDescent="0.1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4" x14ac:dyDescent="0.1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4" x14ac:dyDescent="0.1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4" x14ac:dyDescent="0.1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4" x14ac:dyDescent="0.1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4" x14ac:dyDescent="0.1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4" x14ac:dyDescent="0.1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4" x14ac:dyDescent="0.1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4" x14ac:dyDescent="0.1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4" x14ac:dyDescent="0.1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4" x14ac:dyDescent="0.1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4" x14ac:dyDescent="0.1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4" x14ac:dyDescent="0.1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4" x14ac:dyDescent="0.1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4" x14ac:dyDescent="0.1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4" x14ac:dyDescent="0.1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4" x14ac:dyDescent="0.1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4" x14ac:dyDescent="0.1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4" x14ac:dyDescent="0.1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4" x14ac:dyDescent="0.1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4" x14ac:dyDescent="0.1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4" x14ac:dyDescent="0.1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4" x14ac:dyDescent="0.1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4" x14ac:dyDescent="0.1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4" x14ac:dyDescent="0.1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4" x14ac:dyDescent="0.1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4" x14ac:dyDescent="0.1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4" x14ac:dyDescent="0.1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4" x14ac:dyDescent="0.1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4" x14ac:dyDescent="0.1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4" x14ac:dyDescent="0.1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4" x14ac:dyDescent="0.1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4" x14ac:dyDescent="0.1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4" x14ac:dyDescent="0.1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4" x14ac:dyDescent="0.1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4" x14ac:dyDescent="0.1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4" x14ac:dyDescent="0.1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4" x14ac:dyDescent="0.1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4" x14ac:dyDescent="0.1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4" x14ac:dyDescent="0.1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4" x14ac:dyDescent="0.1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4" x14ac:dyDescent="0.1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4" x14ac:dyDescent="0.1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4" x14ac:dyDescent="0.1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4" x14ac:dyDescent="0.1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4" x14ac:dyDescent="0.1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4" x14ac:dyDescent="0.1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4" x14ac:dyDescent="0.1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4" x14ac:dyDescent="0.1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4" x14ac:dyDescent="0.1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4" x14ac:dyDescent="0.1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4" x14ac:dyDescent="0.1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4" x14ac:dyDescent="0.1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4" x14ac:dyDescent="0.1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4" x14ac:dyDescent="0.1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4" x14ac:dyDescent="0.1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4" x14ac:dyDescent="0.1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4" x14ac:dyDescent="0.1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4" x14ac:dyDescent="0.1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4" x14ac:dyDescent="0.1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4" x14ac:dyDescent="0.1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4" x14ac:dyDescent="0.1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4" x14ac:dyDescent="0.1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4" x14ac:dyDescent="0.1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4" x14ac:dyDescent="0.1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4" x14ac:dyDescent="0.1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4" x14ac:dyDescent="0.1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4" x14ac:dyDescent="0.1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4" x14ac:dyDescent="0.1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4" x14ac:dyDescent="0.1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4" x14ac:dyDescent="0.1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4" x14ac:dyDescent="0.1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4" x14ac:dyDescent="0.1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4" x14ac:dyDescent="0.1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4" x14ac:dyDescent="0.1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4" x14ac:dyDescent="0.1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4" x14ac:dyDescent="0.1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4" x14ac:dyDescent="0.1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4" x14ac:dyDescent="0.1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4" x14ac:dyDescent="0.1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4" x14ac:dyDescent="0.1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4" x14ac:dyDescent="0.1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4" x14ac:dyDescent="0.1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4" x14ac:dyDescent="0.1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4" x14ac:dyDescent="0.1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4" x14ac:dyDescent="0.1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4" x14ac:dyDescent="0.1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4" x14ac:dyDescent="0.1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4" x14ac:dyDescent="0.1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4" x14ac:dyDescent="0.1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4" x14ac:dyDescent="0.1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4" x14ac:dyDescent="0.1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4" x14ac:dyDescent="0.1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4" x14ac:dyDescent="0.1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4" x14ac:dyDescent="0.1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4" x14ac:dyDescent="0.1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4" x14ac:dyDescent="0.1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4" x14ac:dyDescent="0.1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4" x14ac:dyDescent="0.1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4" x14ac:dyDescent="0.1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4" x14ac:dyDescent="0.1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4" x14ac:dyDescent="0.1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4" x14ac:dyDescent="0.1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4" x14ac:dyDescent="0.1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4" x14ac:dyDescent="0.1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4" x14ac:dyDescent="0.1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4" x14ac:dyDescent="0.1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4" x14ac:dyDescent="0.1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4" x14ac:dyDescent="0.1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4" x14ac:dyDescent="0.15">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4" x14ac:dyDescent="0.15">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4" x14ac:dyDescent="0.15">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4" x14ac:dyDescent="0.15">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4" x14ac:dyDescent="0.15">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4" x14ac:dyDescent="0.15">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4" x14ac:dyDescent="0.15">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4" x14ac:dyDescent="0.15">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4" x14ac:dyDescent="0.15">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4" x14ac:dyDescent="0.15">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4" x14ac:dyDescent="0.15">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4" x14ac:dyDescent="0.15">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4" x14ac:dyDescent="0.15">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4" x14ac:dyDescent="0.15">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4" x14ac:dyDescent="0.15">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4" x14ac:dyDescent="0.15">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4" x14ac:dyDescent="0.15">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4" x14ac:dyDescent="0.15">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4" x14ac:dyDescent="0.15">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4" x14ac:dyDescent="0.15">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4" x14ac:dyDescent="0.15">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4" x14ac:dyDescent="0.15">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4" x14ac:dyDescent="0.15">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4" x14ac:dyDescent="0.15">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4" x14ac:dyDescent="0.15">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4" x14ac:dyDescent="0.15">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4" x14ac:dyDescent="0.15">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4" x14ac:dyDescent="0.15">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4" x14ac:dyDescent="0.15">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4" x14ac:dyDescent="0.15">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4" x14ac:dyDescent="0.15">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4" x14ac:dyDescent="0.15">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4" x14ac:dyDescent="0.15">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4" x14ac:dyDescent="0.15">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4" x14ac:dyDescent="0.15">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4" x14ac:dyDescent="0.15">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4" x14ac:dyDescent="0.15">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4" x14ac:dyDescent="0.15">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4" x14ac:dyDescent="0.15">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4" x14ac:dyDescent="0.15">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4" x14ac:dyDescent="0.15">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4" x14ac:dyDescent="0.15">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4" x14ac:dyDescent="0.15">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4" x14ac:dyDescent="0.15">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4" x14ac:dyDescent="0.15">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4" x14ac:dyDescent="0.15">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4" x14ac:dyDescent="0.15">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4" x14ac:dyDescent="0.15">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4" x14ac:dyDescent="0.15">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4" x14ac:dyDescent="0.15">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4" x14ac:dyDescent="0.15">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4" x14ac:dyDescent="0.15">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4" x14ac:dyDescent="0.15">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4" x14ac:dyDescent="0.15">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4" x14ac:dyDescent="0.15">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4" x14ac:dyDescent="0.15">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4" x14ac:dyDescent="0.15">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4" x14ac:dyDescent="0.15">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4" x14ac:dyDescent="0.15">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4" x14ac:dyDescent="0.15">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4" x14ac:dyDescent="0.15">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4" x14ac:dyDescent="0.15">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4" x14ac:dyDescent="0.15">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4" x14ac:dyDescent="0.15">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4" x14ac:dyDescent="0.15">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4" x14ac:dyDescent="0.15">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4" x14ac:dyDescent="0.15">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4" x14ac:dyDescent="0.15">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4" x14ac:dyDescent="0.15">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4" x14ac:dyDescent="0.15">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4" x14ac:dyDescent="0.15">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4" x14ac:dyDescent="0.15">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4" x14ac:dyDescent="0.15">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4" x14ac:dyDescent="0.15">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4" x14ac:dyDescent="0.15">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4" x14ac:dyDescent="0.15">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4" x14ac:dyDescent="0.15">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4" x14ac:dyDescent="0.15">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4" x14ac:dyDescent="0.15">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4" x14ac:dyDescent="0.15">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4" x14ac:dyDescent="0.15">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4" x14ac:dyDescent="0.15">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4" x14ac:dyDescent="0.15">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4" x14ac:dyDescent="0.15">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4" x14ac:dyDescent="0.15">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4" x14ac:dyDescent="0.15">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4" x14ac:dyDescent="0.15">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4" x14ac:dyDescent="0.15">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4" x14ac:dyDescent="0.15">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4" x14ac:dyDescent="0.15">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4" x14ac:dyDescent="0.15">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4" x14ac:dyDescent="0.15">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4" x14ac:dyDescent="0.15">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4" x14ac:dyDescent="0.15">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4" x14ac:dyDescent="0.15">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4" x14ac:dyDescent="0.15">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4" x14ac:dyDescent="0.15">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4" x14ac:dyDescent="0.15">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4" x14ac:dyDescent="0.15">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4" x14ac:dyDescent="0.15">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4" x14ac:dyDescent="0.15">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4" x14ac:dyDescent="0.15">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4" x14ac:dyDescent="0.15">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4" x14ac:dyDescent="0.15">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4" x14ac:dyDescent="0.15">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4" x14ac:dyDescent="0.15">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4" x14ac:dyDescent="0.15">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4" x14ac:dyDescent="0.15">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4" x14ac:dyDescent="0.15">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4" x14ac:dyDescent="0.15">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4" x14ac:dyDescent="0.15">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4" x14ac:dyDescent="0.15">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4" x14ac:dyDescent="0.15">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4" x14ac:dyDescent="0.15">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4" x14ac:dyDescent="0.15">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4" x14ac:dyDescent="0.15">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4" x14ac:dyDescent="0.15">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4" x14ac:dyDescent="0.15">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4" x14ac:dyDescent="0.15">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4" x14ac:dyDescent="0.15">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4" x14ac:dyDescent="0.15">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4" x14ac:dyDescent="0.15">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4" x14ac:dyDescent="0.15">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4" x14ac:dyDescent="0.15">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4" x14ac:dyDescent="0.15">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4" x14ac:dyDescent="0.15">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4" x14ac:dyDescent="0.15">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4" x14ac:dyDescent="0.15">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4" x14ac:dyDescent="0.15">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4" x14ac:dyDescent="0.15">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4" x14ac:dyDescent="0.15">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4" x14ac:dyDescent="0.15">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4" x14ac:dyDescent="0.15">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4" x14ac:dyDescent="0.15">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4" x14ac:dyDescent="0.15">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4" x14ac:dyDescent="0.15">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4" x14ac:dyDescent="0.15">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4" x14ac:dyDescent="0.15">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4" x14ac:dyDescent="0.15">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4" x14ac:dyDescent="0.15">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4" x14ac:dyDescent="0.15">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4" x14ac:dyDescent="0.15">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4" x14ac:dyDescent="0.15">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4" x14ac:dyDescent="0.15">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4" x14ac:dyDescent="0.15">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4" x14ac:dyDescent="0.15">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4" x14ac:dyDescent="0.15">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4" x14ac:dyDescent="0.15">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4" x14ac:dyDescent="0.15">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4" x14ac:dyDescent="0.15">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4" x14ac:dyDescent="0.15">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4" x14ac:dyDescent="0.15">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4" x14ac:dyDescent="0.15">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4" x14ac:dyDescent="0.15">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4" x14ac:dyDescent="0.15">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4" x14ac:dyDescent="0.15">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4" x14ac:dyDescent="0.15">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4" x14ac:dyDescent="0.15">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4" x14ac:dyDescent="0.15">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4" x14ac:dyDescent="0.15">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4" x14ac:dyDescent="0.15">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4" x14ac:dyDescent="0.15">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4" x14ac:dyDescent="0.15">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4" x14ac:dyDescent="0.15">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4" x14ac:dyDescent="0.15">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4" x14ac:dyDescent="0.15">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4" x14ac:dyDescent="0.15">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4" x14ac:dyDescent="0.15">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4" x14ac:dyDescent="0.15">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4" x14ac:dyDescent="0.15">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4" x14ac:dyDescent="0.15">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4" x14ac:dyDescent="0.15">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4" x14ac:dyDescent="0.15">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4" x14ac:dyDescent="0.15">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4" x14ac:dyDescent="0.15">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4" x14ac:dyDescent="0.15">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4" x14ac:dyDescent="0.15">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4" x14ac:dyDescent="0.15">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4" x14ac:dyDescent="0.15">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4" x14ac:dyDescent="0.15">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4" x14ac:dyDescent="0.15">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4" x14ac:dyDescent="0.15">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4" x14ac:dyDescent="0.15">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4" x14ac:dyDescent="0.15">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4" x14ac:dyDescent="0.15">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4" x14ac:dyDescent="0.15">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4" x14ac:dyDescent="0.15">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4" x14ac:dyDescent="0.15">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4" x14ac:dyDescent="0.15">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4" x14ac:dyDescent="0.15">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4" x14ac:dyDescent="0.15">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4" x14ac:dyDescent="0.15">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4" x14ac:dyDescent="0.15">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4" x14ac:dyDescent="0.15">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4" x14ac:dyDescent="0.15">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4" x14ac:dyDescent="0.15">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4" x14ac:dyDescent="0.15">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4" x14ac:dyDescent="0.15">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4" x14ac:dyDescent="0.15">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4" x14ac:dyDescent="0.15">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4" x14ac:dyDescent="0.15">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4" x14ac:dyDescent="0.15">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4" x14ac:dyDescent="0.15">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4" x14ac:dyDescent="0.15">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4" x14ac:dyDescent="0.15">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4" x14ac:dyDescent="0.15">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4" x14ac:dyDescent="0.15">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4" x14ac:dyDescent="0.15">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4" x14ac:dyDescent="0.15">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4" x14ac:dyDescent="0.15">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4" x14ac:dyDescent="0.15">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4" x14ac:dyDescent="0.15">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4" x14ac:dyDescent="0.15">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4" x14ac:dyDescent="0.15">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4" x14ac:dyDescent="0.15">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4" x14ac:dyDescent="0.15">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4" x14ac:dyDescent="0.15">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4" x14ac:dyDescent="0.15">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4" x14ac:dyDescent="0.15">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4" x14ac:dyDescent="0.15">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4" x14ac:dyDescent="0.15">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4" x14ac:dyDescent="0.15">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4" x14ac:dyDescent="0.15">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4" x14ac:dyDescent="0.15">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4" x14ac:dyDescent="0.15">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4" x14ac:dyDescent="0.15">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4" x14ac:dyDescent="0.15">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4" x14ac:dyDescent="0.15">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4" x14ac:dyDescent="0.15">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4" x14ac:dyDescent="0.15">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4" x14ac:dyDescent="0.15">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4" x14ac:dyDescent="0.15">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4" x14ac:dyDescent="0.15">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4" x14ac:dyDescent="0.15">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4" x14ac:dyDescent="0.15">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4" x14ac:dyDescent="0.15">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4" x14ac:dyDescent="0.15">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4" x14ac:dyDescent="0.15">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4" x14ac:dyDescent="0.15">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4" x14ac:dyDescent="0.15">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4" x14ac:dyDescent="0.15">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4" x14ac:dyDescent="0.15">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4" x14ac:dyDescent="0.15">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4" x14ac:dyDescent="0.15">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4" x14ac:dyDescent="0.15">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4" x14ac:dyDescent="0.15">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4" x14ac:dyDescent="0.15">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4" x14ac:dyDescent="0.15">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4" x14ac:dyDescent="0.15">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4" x14ac:dyDescent="0.15">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4" x14ac:dyDescent="0.15">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4" x14ac:dyDescent="0.15">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4" x14ac:dyDescent="0.15">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4" x14ac:dyDescent="0.15">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4" x14ac:dyDescent="0.15">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4" x14ac:dyDescent="0.15">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4" x14ac:dyDescent="0.15">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4" x14ac:dyDescent="0.15">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4" x14ac:dyDescent="0.15">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4" x14ac:dyDescent="0.15">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4" x14ac:dyDescent="0.15">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4" x14ac:dyDescent="0.15">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4" x14ac:dyDescent="0.15">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4" x14ac:dyDescent="0.15">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4" x14ac:dyDescent="0.15">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4" x14ac:dyDescent="0.15">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4" x14ac:dyDescent="0.15">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4" x14ac:dyDescent="0.15">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4" x14ac:dyDescent="0.15">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4" x14ac:dyDescent="0.15">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4" x14ac:dyDescent="0.15">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4" x14ac:dyDescent="0.15">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4" x14ac:dyDescent="0.15">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4" x14ac:dyDescent="0.15">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4" x14ac:dyDescent="0.15">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4" x14ac:dyDescent="0.15">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4" x14ac:dyDescent="0.15">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4" x14ac:dyDescent="0.15">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4" x14ac:dyDescent="0.15">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4" x14ac:dyDescent="0.15">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4" x14ac:dyDescent="0.15">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4" x14ac:dyDescent="0.15">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4" x14ac:dyDescent="0.15">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4" x14ac:dyDescent="0.15">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4" x14ac:dyDescent="0.15">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4" x14ac:dyDescent="0.15">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4" x14ac:dyDescent="0.15">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4" x14ac:dyDescent="0.15">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4" x14ac:dyDescent="0.15">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4" x14ac:dyDescent="0.15">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4" x14ac:dyDescent="0.15">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4" x14ac:dyDescent="0.15">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4" x14ac:dyDescent="0.15">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4" x14ac:dyDescent="0.15">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4" x14ac:dyDescent="0.15">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4" x14ac:dyDescent="0.15">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4" x14ac:dyDescent="0.15">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4" x14ac:dyDescent="0.15">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4" x14ac:dyDescent="0.15">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4" x14ac:dyDescent="0.15">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4" x14ac:dyDescent="0.15">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4" x14ac:dyDescent="0.15">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4" x14ac:dyDescent="0.15">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4" x14ac:dyDescent="0.15">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4" x14ac:dyDescent="0.15">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4" x14ac:dyDescent="0.15">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4" x14ac:dyDescent="0.15">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4" x14ac:dyDescent="0.15">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4" x14ac:dyDescent="0.15">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4" x14ac:dyDescent="0.15">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4" x14ac:dyDescent="0.15">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4" x14ac:dyDescent="0.15">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4" x14ac:dyDescent="0.15">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4" x14ac:dyDescent="0.15">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4" x14ac:dyDescent="0.15">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4" x14ac:dyDescent="0.15">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4" x14ac:dyDescent="0.15">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4" x14ac:dyDescent="0.15">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4" x14ac:dyDescent="0.15">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4" x14ac:dyDescent="0.15">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4" x14ac:dyDescent="0.15">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4" x14ac:dyDescent="0.15">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4" x14ac:dyDescent="0.15">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4" x14ac:dyDescent="0.15">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4" x14ac:dyDescent="0.15">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4" x14ac:dyDescent="0.15">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4" x14ac:dyDescent="0.15">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4" x14ac:dyDescent="0.15">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4" x14ac:dyDescent="0.15">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4" x14ac:dyDescent="0.15">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4" x14ac:dyDescent="0.15">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4" x14ac:dyDescent="0.15">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4" x14ac:dyDescent="0.15">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4" x14ac:dyDescent="0.15">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4" x14ac:dyDescent="0.15">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4" x14ac:dyDescent="0.15">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4" x14ac:dyDescent="0.15">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4" x14ac:dyDescent="0.15">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4" x14ac:dyDescent="0.15">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4" x14ac:dyDescent="0.15">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4" x14ac:dyDescent="0.15">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4" x14ac:dyDescent="0.15">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4" x14ac:dyDescent="0.15">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4" x14ac:dyDescent="0.15">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4" x14ac:dyDescent="0.15">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4" x14ac:dyDescent="0.15">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4" x14ac:dyDescent="0.15">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4" x14ac:dyDescent="0.15">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4" x14ac:dyDescent="0.15">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4" x14ac:dyDescent="0.15">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4" x14ac:dyDescent="0.15">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4" x14ac:dyDescent="0.15">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4" x14ac:dyDescent="0.15">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4" x14ac:dyDescent="0.15">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4" x14ac:dyDescent="0.15">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4" x14ac:dyDescent="0.15">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4" x14ac:dyDescent="0.15">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4" x14ac:dyDescent="0.15">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4" x14ac:dyDescent="0.15">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4" x14ac:dyDescent="0.15">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4" x14ac:dyDescent="0.15">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4" x14ac:dyDescent="0.15">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4" x14ac:dyDescent="0.15">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4" x14ac:dyDescent="0.15">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4" x14ac:dyDescent="0.15">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4" x14ac:dyDescent="0.15">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4" x14ac:dyDescent="0.15">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4" x14ac:dyDescent="0.15">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4" x14ac:dyDescent="0.15">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4" x14ac:dyDescent="0.15">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4" x14ac:dyDescent="0.15">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4" x14ac:dyDescent="0.15">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4" x14ac:dyDescent="0.15">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4" x14ac:dyDescent="0.15">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4" x14ac:dyDescent="0.15">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4" x14ac:dyDescent="0.15">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4" x14ac:dyDescent="0.15">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4" x14ac:dyDescent="0.15">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4" x14ac:dyDescent="0.15">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4" x14ac:dyDescent="0.15">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4" x14ac:dyDescent="0.15">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4" x14ac:dyDescent="0.15">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4" x14ac:dyDescent="0.15">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4" x14ac:dyDescent="0.15">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4" x14ac:dyDescent="0.15">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4" x14ac:dyDescent="0.15">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4" x14ac:dyDescent="0.15">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4" x14ac:dyDescent="0.15">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4" x14ac:dyDescent="0.15">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4" x14ac:dyDescent="0.15">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4" x14ac:dyDescent="0.15">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4" x14ac:dyDescent="0.15">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4" x14ac:dyDescent="0.15">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4" x14ac:dyDescent="0.15">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4" x14ac:dyDescent="0.15">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4" x14ac:dyDescent="0.15">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4" x14ac:dyDescent="0.15">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4" x14ac:dyDescent="0.15">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4" x14ac:dyDescent="0.15">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4" x14ac:dyDescent="0.15">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4" x14ac:dyDescent="0.15">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4" x14ac:dyDescent="0.15">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4" x14ac:dyDescent="0.15">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4" x14ac:dyDescent="0.15">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4" x14ac:dyDescent="0.15">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4" x14ac:dyDescent="0.15">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4" x14ac:dyDescent="0.15">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4" x14ac:dyDescent="0.15">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4" x14ac:dyDescent="0.15">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4" x14ac:dyDescent="0.15">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4" x14ac:dyDescent="0.15">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4" x14ac:dyDescent="0.15">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4" x14ac:dyDescent="0.15">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4" x14ac:dyDescent="0.15">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4" x14ac:dyDescent="0.15">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4" x14ac:dyDescent="0.15">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4" x14ac:dyDescent="0.15">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4" x14ac:dyDescent="0.15">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4" x14ac:dyDescent="0.15">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4" x14ac:dyDescent="0.15">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4" x14ac:dyDescent="0.15">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4" x14ac:dyDescent="0.15">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4" x14ac:dyDescent="0.15">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4" x14ac:dyDescent="0.15">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4" x14ac:dyDescent="0.15">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4" x14ac:dyDescent="0.15">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4" x14ac:dyDescent="0.15">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4" x14ac:dyDescent="0.15">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4" x14ac:dyDescent="0.15">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4" x14ac:dyDescent="0.15">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4" x14ac:dyDescent="0.15">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4" x14ac:dyDescent="0.15">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4" x14ac:dyDescent="0.15">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4" x14ac:dyDescent="0.15">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4" x14ac:dyDescent="0.15">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4" x14ac:dyDescent="0.15">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4" x14ac:dyDescent="0.15">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4" x14ac:dyDescent="0.15">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4" x14ac:dyDescent="0.15">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4" x14ac:dyDescent="0.15">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4" x14ac:dyDescent="0.15">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4" x14ac:dyDescent="0.15">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4" x14ac:dyDescent="0.15">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4" x14ac:dyDescent="0.15">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4" x14ac:dyDescent="0.15">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4" x14ac:dyDescent="0.15">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4" x14ac:dyDescent="0.15">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4" x14ac:dyDescent="0.15">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4" x14ac:dyDescent="0.15">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4" x14ac:dyDescent="0.15">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4" x14ac:dyDescent="0.15">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4" x14ac:dyDescent="0.15">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4" x14ac:dyDescent="0.15">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4" x14ac:dyDescent="0.15">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4" x14ac:dyDescent="0.15">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4" x14ac:dyDescent="0.15">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4" x14ac:dyDescent="0.15">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4" x14ac:dyDescent="0.15">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4" x14ac:dyDescent="0.15">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4" x14ac:dyDescent="0.15">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4" x14ac:dyDescent="0.15">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4" x14ac:dyDescent="0.15">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4" x14ac:dyDescent="0.15">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4" x14ac:dyDescent="0.15">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4" x14ac:dyDescent="0.15">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4" x14ac:dyDescent="0.15">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4" x14ac:dyDescent="0.15">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4" x14ac:dyDescent="0.15">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4" x14ac:dyDescent="0.15">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4" x14ac:dyDescent="0.15">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4" x14ac:dyDescent="0.15">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4" x14ac:dyDescent="0.15">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4" x14ac:dyDescent="0.15">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4" x14ac:dyDescent="0.15">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4" x14ac:dyDescent="0.15">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4" x14ac:dyDescent="0.15">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4" x14ac:dyDescent="0.15">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4" x14ac:dyDescent="0.15">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4" x14ac:dyDescent="0.15">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4" x14ac:dyDescent="0.15">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4" x14ac:dyDescent="0.15">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4" x14ac:dyDescent="0.15">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4" x14ac:dyDescent="0.15">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4" x14ac:dyDescent="0.15">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4" x14ac:dyDescent="0.15">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4" x14ac:dyDescent="0.15">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4" x14ac:dyDescent="0.15">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4" x14ac:dyDescent="0.15">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4" x14ac:dyDescent="0.15">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4" x14ac:dyDescent="0.15">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4" x14ac:dyDescent="0.15">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4" x14ac:dyDescent="0.15">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4" x14ac:dyDescent="0.15">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4" x14ac:dyDescent="0.15">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4" x14ac:dyDescent="0.15">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4" x14ac:dyDescent="0.15">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4" x14ac:dyDescent="0.15">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4" x14ac:dyDescent="0.15">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4" x14ac:dyDescent="0.15">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4" x14ac:dyDescent="0.15">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4" x14ac:dyDescent="0.15">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4" x14ac:dyDescent="0.15">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4" x14ac:dyDescent="0.15">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4" x14ac:dyDescent="0.15">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4" x14ac:dyDescent="0.15">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4" x14ac:dyDescent="0.15">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4" x14ac:dyDescent="0.15">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4" x14ac:dyDescent="0.15">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4" x14ac:dyDescent="0.15">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4" x14ac:dyDescent="0.15">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4" x14ac:dyDescent="0.15">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4" x14ac:dyDescent="0.15">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4" x14ac:dyDescent="0.15">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4" x14ac:dyDescent="0.15">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4" x14ac:dyDescent="0.15">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4" x14ac:dyDescent="0.15">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4" x14ac:dyDescent="0.15">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4" x14ac:dyDescent="0.15">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4" x14ac:dyDescent="0.15">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4" x14ac:dyDescent="0.15">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4" x14ac:dyDescent="0.15">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4" x14ac:dyDescent="0.15">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4" x14ac:dyDescent="0.15">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4" x14ac:dyDescent="0.15">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4" x14ac:dyDescent="0.15">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4" x14ac:dyDescent="0.15">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4" x14ac:dyDescent="0.15">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4" x14ac:dyDescent="0.15">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4" x14ac:dyDescent="0.15">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4" x14ac:dyDescent="0.15">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4" x14ac:dyDescent="0.15">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4" x14ac:dyDescent="0.15">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4" x14ac:dyDescent="0.15">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4" x14ac:dyDescent="0.15">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4" x14ac:dyDescent="0.15">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4" x14ac:dyDescent="0.15">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4" x14ac:dyDescent="0.15">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4" x14ac:dyDescent="0.15">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4" x14ac:dyDescent="0.15">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4" x14ac:dyDescent="0.15">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4" x14ac:dyDescent="0.15">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4" x14ac:dyDescent="0.15">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4" x14ac:dyDescent="0.15">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4" x14ac:dyDescent="0.15">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4" x14ac:dyDescent="0.15">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4" x14ac:dyDescent="0.15">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4" x14ac:dyDescent="0.15">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4" x14ac:dyDescent="0.15">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4" x14ac:dyDescent="0.15">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4" x14ac:dyDescent="0.15">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4" x14ac:dyDescent="0.15">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4" x14ac:dyDescent="0.15">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4" x14ac:dyDescent="0.15">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4" x14ac:dyDescent="0.15">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4" x14ac:dyDescent="0.15">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4" x14ac:dyDescent="0.15">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4" x14ac:dyDescent="0.15">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4" x14ac:dyDescent="0.15">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4" x14ac:dyDescent="0.15">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4" x14ac:dyDescent="0.15">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4" x14ac:dyDescent="0.15">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4" x14ac:dyDescent="0.15">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4" x14ac:dyDescent="0.15">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4" x14ac:dyDescent="0.15">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4" x14ac:dyDescent="0.15">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4" x14ac:dyDescent="0.15">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4" x14ac:dyDescent="0.15">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4" x14ac:dyDescent="0.15">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4" x14ac:dyDescent="0.15">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4" x14ac:dyDescent="0.15">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4" x14ac:dyDescent="0.15">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4" x14ac:dyDescent="0.15">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4" x14ac:dyDescent="0.15">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4" x14ac:dyDescent="0.15">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4" x14ac:dyDescent="0.15">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4" x14ac:dyDescent="0.15">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4" x14ac:dyDescent="0.15">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4" x14ac:dyDescent="0.15">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4" x14ac:dyDescent="0.15">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4" x14ac:dyDescent="0.15">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4" x14ac:dyDescent="0.15">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4" x14ac:dyDescent="0.15">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4" x14ac:dyDescent="0.15">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4" x14ac:dyDescent="0.15">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4" x14ac:dyDescent="0.15">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4" x14ac:dyDescent="0.15">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4" x14ac:dyDescent="0.15">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4" x14ac:dyDescent="0.15">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4" x14ac:dyDescent="0.15">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4" x14ac:dyDescent="0.15">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4" x14ac:dyDescent="0.15">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4" x14ac:dyDescent="0.15">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4" x14ac:dyDescent="0.15">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4" x14ac:dyDescent="0.15">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4" x14ac:dyDescent="0.15">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4" x14ac:dyDescent="0.15">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4" x14ac:dyDescent="0.15">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4" x14ac:dyDescent="0.15">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4" x14ac:dyDescent="0.15">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4" x14ac:dyDescent="0.15">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4" x14ac:dyDescent="0.15">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4" x14ac:dyDescent="0.15">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4" x14ac:dyDescent="0.15">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4" x14ac:dyDescent="0.15">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4" x14ac:dyDescent="0.15">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4" x14ac:dyDescent="0.15">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4" x14ac:dyDescent="0.15">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4" x14ac:dyDescent="0.15">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4" x14ac:dyDescent="0.15">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sheetData>
  <mergeCells count="1">
    <mergeCell ref="I4:M4"/>
  </mergeCells>
  <conditionalFormatting sqref="K1:M4 I1:J999 K6:M999">
    <cfRule type="cellIs" dxfId="45" priority="1" operator="equal">
      <formula>"TRUE"</formula>
    </cfRule>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O1003"/>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c r="L1" s="3"/>
      <c r="M1" s="3"/>
      <c r="N1" s="3"/>
      <c r="O1" s="3"/>
    </row>
    <row r="2" spans="1:15" ht="15.75" customHeight="1" x14ac:dyDescent="0.15">
      <c r="A2" s="49" t="s">
        <v>0</v>
      </c>
      <c r="B2" s="49" t="s">
        <v>1</v>
      </c>
      <c r="C2" s="31" t="s">
        <v>608</v>
      </c>
      <c r="D2" s="4"/>
      <c r="E2" s="19"/>
      <c r="F2" s="1"/>
      <c r="G2" s="4"/>
      <c r="H2" s="4"/>
      <c r="I2" s="4"/>
      <c r="J2" s="4"/>
      <c r="K2" s="20"/>
      <c r="L2" s="3"/>
      <c r="M2" s="3"/>
      <c r="N2" s="3"/>
      <c r="O2" s="3"/>
    </row>
    <row r="3" spans="1:15" ht="15.75" customHeight="1" x14ac:dyDescent="0.15">
      <c r="A3" s="18"/>
      <c r="B3" s="4"/>
      <c r="C3" s="1"/>
      <c r="D3" s="4"/>
      <c r="E3" s="19"/>
      <c r="F3" s="1"/>
      <c r="G3" s="4"/>
      <c r="H3" s="4"/>
      <c r="I3" s="4"/>
      <c r="J3" s="4"/>
      <c r="K3" s="20"/>
      <c r="L3" s="3"/>
      <c r="M3" s="3"/>
      <c r="N3" s="3"/>
      <c r="O3" s="3"/>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608</v>
      </c>
      <c r="D6" s="31" t="s">
        <v>609</v>
      </c>
      <c r="E6" s="43" t="s">
        <v>800</v>
      </c>
      <c r="K6" s="3"/>
      <c r="L6" s="3"/>
      <c r="M6" s="3"/>
      <c r="N6" s="3"/>
      <c r="O6" s="3"/>
    </row>
    <row r="7" spans="1:15" ht="15.75" customHeight="1" x14ac:dyDescent="0.15">
      <c r="A7" s="31" t="s">
        <v>12</v>
      </c>
      <c r="B7" s="31" t="s">
        <v>211</v>
      </c>
      <c r="C7" s="31" t="s">
        <v>610</v>
      </c>
      <c r="D7" s="31" t="s">
        <v>611</v>
      </c>
      <c r="E7" s="43" t="s">
        <v>755</v>
      </c>
      <c r="K7" s="3"/>
      <c r="L7" s="3"/>
      <c r="M7" s="3"/>
      <c r="N7" s="3"/>
      <c r="O7" s="3"/>
    </row>
    <row r="8" spans="1:15" ht="15.75" customHeight="1" x14ac:dyDescent="0.15">
      <c r="A8" s="31" t="s">
        <v>12</v>
      </c>
      <c r="B8" s="31" t="s">
        <v>214</v>
      </c>
      <c r="C8" s="31" t="s">
        <v>612</v>
      </c>
      <c r="D8" s="31" t="s">
        <v>613</v>
      </c>
      <c r="E8" s="43" t="s">
        <v>755</v>
      </c>
      <c r="K8" s="3"/>
      <c r="L8" s="3"/>
      <c r="M8" s="3"/>
      <c r="N8" s="3"/>
      <c r="O8" s="3"/>
    </row>
    <row r="9" spans="1:15" ht="15.75" customHeight="1" x14ac:dyDescent="0.15">
      <c r="A9" s="31" t="s">
        <v>12</v>
      </c>
      <c r="B9" s="31" t="s">
        <v>217</v>
      </c>
      <c r="C9" s="31" t="s">
        <v>64</v>
      </c>
      <c r="D9" s="31" t="s">
        <v>614</v>
      </c>
      <c r="E9" s="43" t="s">
        <v>998</v>
      </c>
      <c r="K9" s="3"/>
      <c r="L9" s="3"/>
      <c r="M9" s="3"/>
      <c r="N9" s="3"/>
      <c r="O9" s="3"/>
    </row>
    <row r="10" spans="1:15" ht="15.75" customHeight="1" x14ac:dyDescent="0.15">
      <c r="A10" s="31" t="s">
        <v>12</v>
      </c>
      <c r="B10" s="31" t="s">
        <v>13</v>
      </c>
      <c r="C10" s="43" t="s">
        <v>615</v>
      </c>
      <c r="D10" s="31" t="s">
        <v>11</v>
      </c>
      <c r="E10" s="43" t="s">
        <v>11</v>
      </c>
      <c r="K10" s="3"/>
      <c r="L10" s="3"/>
      <c r="M10" s="3"/>
      <c r="N10" s="3"/>
      <c r="O10" s="3"/>
    </row>
    <row r="11" spans="1:15" ht="15.75" customHeight="1" x14ac:dyDescent="0.15">
      <c r="A11" s="31" t="s">
        <v>12</v>
      </c>
      <c r="B11" s="31" t="s">
        <v>220</v>
      </c>
      <c r="C11" s="43" t="s">
        <v>616</v>
      </c>
      <c r="D11" s="31" t="s">
        <v>11</v>
      </c>
      <c r="E11" s="31" t="s">
        <v>11</v>
      </c>
      <c r="K11" s="3"/>
      <c r="L11" s="3"/>
      <c r="M11" s="3"/>
      <c r="N11" s="3"/>
      <c r="O11" s="3"/>
    </row>
    <row r="12" spans="1:15" ht="15.75" customHeight="1" x14ac:dyDescent="0.15">
      <c r="A12" s="31" t="s">
        <v>12</v>
      </c>
      <c r="B12" s="31" t="s">
        <v>221</v>
      </c>
      <c r="C12" s="43" t="s">
        <v>617</v>
      </c>
      <c r="D12" s="31" t="s">
        <v>618</v>
      </c>
      <c r="E12" s="43" t="s">
        <v>999</v>
      </c>
      <c r="K12" s="3"/>
      <c r="L12" s="3"/>
      <c r="M12" s="3"/>
      <c r="N12" s="3"/>
      <c r="O12" s="3"/>
    </row>
    <row r="13" spans="1:15" ht="15.75" customHeight="1" x14ac:dyDescent="0.15">
      <c r="A13" s="31" t="s">
        <v>12</v>
      </c>
      <c r="B13" s="31" t="s">
        <v>224</v>
      </c>
      <c r="C13" s="31" t="s">
        <v>619</v>
      </c>
      <c r="D13" s="31" t="s">
        <v>620</v>
      </c>
      <c r="E13" s="43" t="s">
        <v>1000</v>
      </c>
      <c r="K13" s="3"/>
      <c r="L13" s="3"/>
      <c r="M13" s="3"/>
      <c r="N13" s="3"/>
      <c r="O13" s="3"/>
    </row>
    <row r="14" spans="1:15" ht="15.75" customHeight="1" x14ac:dyDescent="0.15">
      <c r="A14" s="31" t="s">
        <v>12</v>
      </c>
      <c r="B14" s="31" t="s">
        <v>226</v>
      </c>
      <c r="C14" s="31" t="s">
        <v>621</v>
      </c>
      <c r="D14" s="31" t="s">
        <v>622</v>
      </c>
      <c r="E14" s="43" t="s">
        <v>1001</v>
      </c>
      <c r="K14" s="3"/>
      <c r="L14" s="3"/>
      <c r="M14" s="3"/>
      <c r="N14" s="3"/>
      <c r="O14" s="3"/>
    </row>
    <row r="15" spans="1:15" ht="15.75" customHeight="1" x14ac:dyDescent="0.15">
      <c r="A15" s="31" t="s">
        <v>12</v>
      </c>
      <c r="B15" s="31" t="s">
        <v>20</v>
      </c>
      <c r="C15" s="31" t="s">
        <v>623</v>
      </c>
      <c r="D15" s="31" t="s">
        <v>11</v>
      </c>
      <c r="E15" s="43" t="s">
        <v>754</v>
      </c>
      <c r="K15" s="3"/>
      <c r="L15" s="3"/>
      <c r="M15" s="3"/>
      <c r="N15" s="3"/>
      <c r="O15" s="3"/>
    </row>
    <row r="16" spans="1:15" ht="15.75" customHeight="1" x14ac:dyDescent="0.15">
      <c r="A16" s="31" t="s">
        <v>12</v>
      </c>
      <c r="B16" s="31" t="s">
        <v>230</v>
      </c>
      <c r="C16" s="28">
        <f>16754896906/2030038946901</f>
        <v>8.2534854474479672E-3</v>
      </c>
      <c r="D16" s="31" t="s">
        <v>11</v>
      </c>
      <c r="E16" s="43" t="s">
        <v>754</v>
      </c>
      <c r="K16" s="3"/>
      <c r="L16" s="3"/>
      <c r="M16" s="3"/>
      <c r="N16" s="3"/>
      <c r="O16" s="3"/>
    </row>
    <row r="17" spans="1:15" ht="15.75" customHeight="1" x14ac:dyDescent="0.15">
      <c r="A17" s="31" t="s">
        <v>12</v>
      </c>
      <c r="B17" s="31" t="s">
        <v>22</v>
      </c>
      <c r="C17" s="28">
        <f>16754896906/9066045800000</f>
        <v>1.8480931241269484E-3</v>
      </c>
      <c r="D17" s="31" t="s">
        <v>11</v>
      </c>
      <c r="E17" s="43" t="s">
        <v>754</v>
      </c>
      <c r="K17" s="3"/>
      <c r="L17" s="3"/>
      <c r="M17" s="3"/>
      <c r="N17" s="3"/>
      <c r="O17" s="3"/>
    </row>
    <row r="18" spans="1:15" ht="15.75" customHeight="1" x14ac:dyDescent="0.15">
      <c r="A18" s="31" t="s">
        <v>12</v>
      </c>
      <c r="B18" s="31" t="s">
        <v>63</v>
      </c>
      <c r="C18" s="31" t="s">
        <v>64</v>
      </c>
      <c r="D18" s="31" t="s">
        <v>624</v>
      </c>
      <c r="E18" s="43" t="s">
        <v>800</v>
      </c>
      <c r="K18" s="3"/>
      <c r="L18" s="3"/>
      <c r="M18" s="3"/>
      <c r="N18" s="3"/>
      <c r="O18" s="3"/>
    </row>
    <row r="19" spans="1:15" ht="15.75" customHeight="1" x14ac:dyDescent="0.15">
      <c r="A19" s="31" t="s">
        <v>12</v>
      </c>
      <c r="B19" s="31" t="s">
        <v>232</v>
      </c>
      <c r="C19" s="31" t="s">
        <v>16</v>
      </c>
      <c r="D19" s="31" t="s">
        <v>16</v>
      </c>
      <c r="E19" s="43" t="s">
        <v>16</v>
      </c>
      <c r="K19" s="3"/>
      <c r="L19" s="3"/>
      <c r="M19" s="3"/>
      <c r="N19" s="3"/>
      <c r="O19" s="3"/>
    </row>
    <row r="20" spans="1:15" ht="15.75" customHeight="1" x14ac:dyDescent="0.15">
      <c r="A20" s="31" t="s">
        <v>233</v>
      </c>
      <c r="B20" s="31" t="s">
        <v>234</v>
      </c>
      <c r="C20" s="31" t="s">
        <v>625</v>
      </c>
      <c r="D20" s="31" t="s">
        <v>11</v>
      </c>
      <c r="E20" s="43" t="s">
        <v>1002</v>
      </c>
      <c r="K20" s="3"/>
      <c r="L20" s="3"/>
      <c r="M20" s="3"/>
      <c r="N20" s="3"/>
      <c r="O20" s="3"/>
    </row>
    <row r="21" spans="1:15" ht="15.75" customHeight="1" x14ac:dyDescent="0.15">
      <c r="A21" s="31" t="s">
        <v>233</v>
      </c>
      <c r="B21" s="31" t="s">
        <v>236</v>
      </c>
      <c r="C21" s="31" t="s">
        <v>304</v>
      </c>
      <c r="D21" s="31" t="s">
        <v>11</v>
      </c>
      <c r="E21" s="43" t="s">
        <v>1003</v>
      </c>
      <c r="K21" s="3"/>
      <c r="L21" s="3"/>
      <c r="M21" s="3"/>
      <c r="N21" s="3"/>
      <c r="O21" s="3"/>
    </row>
    <row r="22" spans="1:15" ht="15.75" customHeight="1" x14ac:dyDescent="0.15">
      <c r="A22" s="31" t="s">
        <v>233</v>
      </c>
      <c r="B22" s="31" t="s">
        <v>238</v>
      </c>
      <c r="C22" s="31" t="s">
        <v>64</v>
      </c>
      <c r="D22" s="31" t="s">
        <v>626</v>
      </c>
      <c r="E22" s="43" t="s">
        <v>1002</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244</v>
      </c>
      <c r="D24" s="31" t="s">
        <v>11</v>
      </c>
      <c r="E24" s="43" t="s">
        <v>1002</v>
      </c>
      <c r="K24" s="3"/>
      <c r="L24" s="3"/>
      <c r="M24" s="3"/>
      <c r="N24" s="3"/>
      <c r="O24" s="3"/>
    </row>
    <row r="25" spans="1:15" ht="15.75" customHeight="1" x14ac:dyDescent="0.15">
      <c r="A25" s="31" t="s">
        <v>233</v>
      </c>
      <c r="B25" s="31" t="s">
        <v>245</v>
      </c>
      <c r="C25" s="43" t="s">
        <v>809</v>
      </c>
      <c r="D25" s="31" t="s">
        <v>11</v>
      </c>
      <c r="E25" s="43" t="s">
        <v>997</v>
      </c>
      <c r="K25" s="3"/>
      <c r="L25" s="3"/>
      <c r="M25" s="3"/>
      <c r="N25" s="3"/>
      <c r="O25" s="3"/>
    </row>
    <row r="26" spans="1:15" ht="15.75" customHeight="1" x14ac:dyDescent="0.15">
      <c r="A26" s="22"/>
      <c r="B26" s="10"/>
      <c r="C26" s="10"/>
      <c r="D26" s="10"/>
      <c r="E26" s="10"/>
      <c r="K26" s="3"/>
      <c r="L26" s="3"/>
      <c r="M26" s="3"/>
      <c r="N26" s="3"/>
      <c r="O26" s="3"/>
    </row>
    <row r="27" spans="1:15" ht="15.75" customHeight="1" x14ac:dyDescent="0.15">
      <c r="B27" s="10"/>
      <c r="K27" s="3"/>
      <c r="L27" s="3"/>
      <c r="M27" s="3"/>
      <c r="N27" s="3"/>
      <c r="O27" s="3"/>
    </row>
    <row r="28" spans="1:15" ht="15.75" customHeight="1" x14ac:dyDescent="0.15">
      <c r="B28" s="10"/>
      <c r="K28" s="3"/>
      <c r="L28" s="3"/>
      <c r="M28" s="3"/>
      <c r="N28" s="3"/>
      <c r="O28" s="3"/>
    </row>
    <row r="29" spans="1:15" ht="15.75" customHeight="1" x14ac:dyDescent="0.15">
      <c r="B29" s="12"/>
      <c r="K29" s="3"/>
      <c r="L29" s="3"/>
      <c r="M29" s="3"/>
      <c r="N29" s="3"/>
      <c r="O29" s="3"/>
    </row>
    <row r="30" spans="1:15" ht="15.75" customHeight="1" x14ac:dyDescent="0.15">
      <c r="B30" s="10"/>
      <c r="K30" s="3"/>
      <c r="L30" s="3"/>
      <c r="M30" s="3"/>
      <c r="N30" s="3"/>
      <c r="O30" s="3"/>
    </row>
    <row r="31" spans="1:15" ht="15.75" customHeight="1" x14ac:dyDescent="0.15">
      <c r="B31" s="12"/>
      <c r="K31" s="3"/>
      <c r="L31" s="3"/>
      <c r="M31" s="3"/>
      <c r="N31" s="3"/>
      <c r="O31" s="3"/>
    </row>
    <row r="32" spans="1:15" ht="15.75" customHeight="1" x14ac:dyDescent="0.15">
      <c r="K32" s="3"/>
      <c r="L32" s="3"/>
      <c r="M32" s="3"/>
      <c r="N32" s="3"/>
      <c r="O32" s="3"/>
    </row>
    <row r="33" spans="11:15" ht="15.75" customHeight="1" x14ac:dyDescent="0.15">
      <c r="K33" s="3"/>
      <c r="L33" s="3"/>
      <c r="M33" s="3"/>
      <c r="N33" s="3"/>
      <c r="O33" s="3"/>
    </row>
    <row r="34" spans="11:15" ht="15.75" customHeight="1" x14ac:dyDescent="0.15">
      <c r="K34" s="3"/>
      <c r="L34" s="3"/>
      <c r="M34" s="3"/>
      <c r="N34" s="3"/>
      <c r="O34" s="3"/>
    </row>
    <row r="35" spans="11:15" ht="15.75" customHeight="1" x14ac:dyDescent="0.15">
      <c r="K35" s="3"/>
      <c r="L35" s="3"/>
      <c r="M35" s="3"/>
      <c r="N35" s="3"/>
      <c r="O35" s="3"/>
    </row>
    <row r="36" spans="11:15" ht="15.75" customHeight="1" x14ac:dyDescent="0.15">
      <c r="K36" s="3"/>
      <c r="L36" s="3"/>
      <c r="M36" s="3"/>
      <c r="N36" s="3"/>
      <c r="O36" s="3"/>
    </row>
    <row r="37" spans="11:15" ht="15.75" customHeight="1" x14ac:dyDescent="0.15">
      <c r="K37" s="3"/>
      <c r="L37" s="3"/>
      <c r="M37" s="3"/>
      <c r="N37" s="3"/>
      <c r="O37" s="3"/>
    </row>
    <row r="38" spans="11:15" ht="15.75" customHeight="1" x14ac:dyDescent="0.15">
      <c r="K38" s="3"/>
      <c r="L38" s="3"/>
      <c r="M38" s="3"/>
      <c r="N38" s="3"/>
      <c r="O38" s="3"/>
    </row>
    <row r="39" spans="11:15" ht="15.75" customHeight="1" x14ac:dyDescent="0.15">
      <c r="K39" s="3"/>
      <c r="L39" s="3"/>
      <c r="M39" s="3"/>
      <c r="N39" s="3"/>
      <c r="O39" s="3"/>
    </row>
    <row r="40" spans="11:15" ht="15.75" customHeight="1" x14ac:dyDescent="0.15">
      <c r="K40" s="3"/>
      <c r="L40" s="3"/>
      <c r="M40" s="3"/>
      <c r="N40" s="3"/>
      <c r="O40" s="3"/>
    </row>
    <row r="41" spans="11:15" ht="15.75" customHeight="1" x14ac:dyDescent="0.15">
      <c r="K41" s="3"/>
      <c r="L41" s="3"/>
      <c r="M41" s="3"/>
      <c r="N41" s="3"/>
      <c r="O41" s="3"/>
    </row>
    <row r="42" spans="11:15" ht="15.75" customHeight="1" x14ac:dyDescent="0.15">
      <c r="K42" s="3"/>
      <c r="L42" s="3"/>
      <c r="M42" s="3"/>
      <c r="N42" s="3"/>
      <c r="O42" s="3"/>
    </row>
    <row r="43" spans="11:15" ht="15.75" customHeight="1" x14ac:dyDescent="0.15">
      <c r="K43" s="3"/>
      <c r="L43" s="3"/>
      <c r="M43" s="3"/>
      <c r="N43" s="3"/>
      <c r="O43" s="3"/>
    </row>
    <row r="44" spans="11:15" ht="15.75" customHeight="1" x14ac:dyDescent="0.15">
      <c r="K44" s="3"/>
      <c r="L44" s="3"/>
      <c r="M44" s="3"/>
      <c r="N44" s="3"/>
      <c r="O44" s="3"/>
    </row>
    <row r="45" spans="11:15" ht="15.75" customHeight="1" x14ac:dyDescent="0.15">
      <c r="K45" s="3"/>
      <c r="L45" s="3"/>
      <c r="M45" s="3"/>
      <c r="N45" s="3"/>
      <c r="O45" s="3"/>
    </row>
    <row r="46" spans="11:15" ht="15.75" customHeight="1" x14ac:dyDescent="0.15">
      <c r="K46" s="3"/>
      <c r="L46" s="3"/>
      <c r="M46" s="3"/>
      <c r="N46" s="3"/>
      <c r="O46" s="3"/>
    </row>
    <row r="47" spans="11:15" ht="15.75" customHeight="1" x14ac:dyDescent="0.15">
      <c r="K47" s="3"/>
      <c r="L47" s="3"/>
      <c r="M47" s="3"/>
      <c r="N47" s="3"/>
      <c r="O47" s="3"/>
    </row>
    <row r="48" spans="11:15" ht="13" x14ac:dyDescent="0.15">
      <c r="K48" s="3"/>
      <c r="L48" s="3"/>
      <c r="M48" s="3"/>
      <c r="N48" s="3"/>
      <c r="O48" s="3"/>
    </row>
    <row r="49" spans="11:15" ht="13" x14ac:dyDescent="0.15">
      <c r="K49" s="3"/>
      <c r="L49" s="3"/>
      <c r="M49" s="3"/>
      <c r="N49" s="3"/>
      <c r="O49" s="3"/>
    </row>
    <row r="50" spans="11:15" ht="13" x14ac:dyDescent="0.15">
      <c r="K50" s="3"/>
      <c r="L50" s="3"/>
      <c r="M50" s="3"/>
      <c r="N50" s="3"/>
      <c r="O50" s="3"/>
    </row>
    <row r="51" spans="11:15" ht="13" x14ac:dyDescent="0.15">
      <c r="K51" s="3"/>
      <c r="L51" s="3"/>
      <c r="M51" s="3"/>
      <c r="N51" s="3"/>
      <c r="O51" s="3"/>
    </row>
    <row r="52" spans="11:15" ht="13" x14ac:dyDescent="0.15">
      <c r="K52" s="3"/>
      <c r="L52" s="3"/>
      <c r="M52" s="3"/>
      <c r="N52" s="3"/>
      <c r="O52" s="3"/>
    </row>
    <row r="53" spans="11:15" ht="13" x14ac:dyDescent="0.15">
      <c r="K53" s="3"/>
      <c r="L53" s="3"/>
      <c r="M53" s="3"/>
      <c r="N53" s="3"/>
      <c r="O53" s="3"/>
    </row>
    <row r="54" spans="11:15" ht="13" x14ac:dyDescent="0.15">
      <c r="K54" s="3"/>
      <c r="L54" s="3"/>
      <c r="M54" s="3"/>
      <c r="N54" s="3"/>
      <c r="O54" s="3"/>
    </row>
    <row r="55" spans="11:15" ht="13" x14ac:dyDescent="0.15">
      <c r="K55" s="3"/>
      <c r="L55" s="3"/>
      <c r="M55" s="3"/>
      <c r="N55" s="3"/>
      <c r="O55" s="3"/>
    </row>
    <row r="56" spans="11:15" ht="13" x14ac:dyDescent="0.15">
      <c r="K56" s="3"/>
      <c r="L56" s="3"/>
      <c r="M56" s="3"/>
      <c r="N56" s="3"/>
      <c r="O56" s="3"/>
    </row>
    <row r="57" spans="11:15" ht="13" x14ac:dyDescent="0.15">
      <c r="K57" s="3"/>
      <c r="L57" s="3"/>
      <c r="M57" s="3"/>
      <c r="N57" s="3"/>
      <c r="O57" s="3"/>
    </row>
    <row r="58" spans="11:15" ht="13" x14ac:dyDescent="0.15">
      <c r="K58" s="3"/>
      <c r="L58" s="3"/>
      <c r="M58" s="3"/>
      <c r="N58" s="3"/>
      <c r="O58" s="3"/>
    </row>
    <row r="59" spans="11:15" ht="13" x14ac:dyDescent="0.15">
      <c r="K59" s="3"/>
      <c r="L59" s="3"/>
      <c r="M59" s="3"/>
      <c r="N59" s="3"/>
      <c r="O59" s="3"/>
    </row>
    <row r="60" spans="11:15" ht="13" x14ac:dyDescent="0.15">
      <c r="K60" s="3"/>
      <c r="L60" s="3"/>
      <c r="M60" s="3"/>
      <c r="N60" s="3"/>
      <c r="O60" s="3"/>
    </row>
    <row r="61" spans="11:15" ht="13" x14ac:dyDescent="0.15">
      <c r="K61" s="3"/>
      <c r="L61" s="3"/>
      <c r="M61" s="3"/>
      <c r="N61" s="3"/>
      <c r="O61" s="3"/>
    </row>
    <row r="62" spans="11:15" ht="13" x14ac:dyDescent="0.15">
      <c r="K62" s="3"/>
      <c r="L62" s="3"/>
      <c r="M62" s="3"/>
      <c r="N62" s="3"/>
      <c r="O62" s="3"/>
    </row>
    <row r="63" spans="11:15" ht="13" x14ac:dyDescent="0.15">
      <c r="K63" s="3"/>
      <c r="L63" s="3"/>
      <c r="M63" s="3"/>
      <c r="N63" s="3"/>
      <c r="O63" s="3"/>
    </row>
    <row r="64" spans="11:15" ht="13" x14ac:dyDescent="0.15">
      <c r="K64" s="3"/>
      <c r="L64" s="3"/>
      <c r="M64" s="3"/>
      <c r="N64" s="3"/>
      <c r="O64" s="3"/>
    </row>
    <row r="65" spans="11:15" ht="13" x14ac:dyDescent="0.15">
      <c r="K65" s="3"/>
      <c r="L65" s="3"/>
      <c r="M65" s="3"/>
      <c r="N65" s="3"/>
      <c r="O65" s="3"/>
    </row>
    <row r="66" spans="11:15" ht="13" x14ac:dyDescent="0.15">
      <c r="K66" s="3"/>
      <c r="L66" s="3"/>
      <c r="M66" s="3"/>
      <c r="N66" s="3"/>
      <c r="O66" s="3"/>
    </row>
    <row r="67" spans="11:15" ht="13" x14ac:dyDescent="0.15">
      <c r="K67" s="3"/>
      <c r="L67" s="3"/>
      <c r="M67" s="3"/>
      <c r="N67" s="3"/>
      <c r="O67" s="3"/>
    </row>
    <row r="68" spans="11:15" ht="13" x14ac:dyDescent="0.15">
      <c r="K68" s="3"/>
      <c r="L68" s="3"/>
      <c r="M68" s="3"/>
      <c r="N68" s="3"/>
      <c r="O68" s="3"/>
    </row>
    <row r="69" spans="11:15" ht="13" x14ac:dyDescent="0.15">
      <c r="K69" s="3"/>
      <c r="L69" s="3"/>
      <c r="M69" s="3"/>
      <c r="N69" s="3"/>
      <c r="O69" s="3"/>
    </row>
    <row r="70" spans="11:15" ht="13" x14ac:dyDescent="0.15">
      <c r="K70" s="3"/>
      <c r="L70" s="3"/>
      <c r="M70" s="3"/>
      <c r="N70" s="3"/>
      <c r="O70" s="3"/>
    </row>
    <row r="71" spans="11:15" ht="13" x14ac:dyDescent="0.15">
      <c r="K71" s="3"/>
      <c r="L71" s="3"/>
      <c r="M71" s="3"/>
      <c r="N71" s="3"/>
      <c r="O71" s="3"/>
    </row>
    <row r="72" spans="11:15" ht="13" x14ac:dyDescent="0.15">
      <c r="K72" s="3"/>
      <c r="L72" s="3"/>
      <c r="M72" s="3"/>
      <c r="N72" s="3"/>
      <c r="O72" s="3"/>
    </row>
    <row r="73" spans="11:15" ht="13" x14ac:dyDescent="0.15">
      <c r="K73" s="3"/>
      <c r="L73" s="3"/>
      <c r="M73" s="3"/>
      <c r="N73" s="3"/>
      <c r="O73" s="3"/>
    </row>
    <row r="74" spans="11:15" ht="13" x14ac:dyDescent="0.15">
      <c r="K74" s="3"/>
      <c r="L74" s="3"/>
      <c r="M74" s="3"/>
      <c r="N74" s="3"/>
      <c r="O74" s="3"/>
    </row>
    <row r="75" spans="11:15" ht="13" x14ac:dyDescent="0.15">
      <c r="K75" s="3"/>
      <c r="L75" s="3"/>
      <c r="M75" s="3"/>
      <c r="N75" s="3"/>
      <c r="O75" s="3"/>
    </row>
    <row r="76" spans="11:15" ht="13" x14ac:dyDescent="0.15">
      <c r="K76" s="3"/>
      <c r="L76" s="3"/>
      <c r="M76" s="3"/>
      <c r="N76" s="3"/>
      <c r="O76" s="3"/>
    </row>
    <row r="77" spans="11:15" ht="13" x14ac:dyDescent="0.15">
      <c r="K77" s="3"/>
      <c r="L77" s="3"/>
      <c r="M77" s="3"/>
      <c r="N77" s="3"/>
      <c r="O77" s="3"/>
    </row>
    <row r="78" spans="11:15" ht="13" x14ac:dyDescent="0.15">
      <c r="K78" s="3"/>
      <c r="L78" s="3"/>
      <c r="M78" s="3"/>
      <c r="N78" s="3"/>
      <c r="O78" s="3"/>
    </row>
    <row r="79" spans="11:15" ht="13" x14ac:dyDescent="0.15">
      <c r="K79" s="3"/>
      <c r="L79" s="3"/>
      <c r="M79" s="3"/>
      <c r="N79" s="3"/>
      <c r="O79" s="3"/>
    </row>
    <row r="80" spans="11:15" ht="13" x14ac:dyDescent="0.15">
      <c r="K80" s="3"/>
      <c r="L80" s="3"/>
      <c r="M80" s="3"/>
      <c r="N80" s="3"/>
      <c r="O80" s="3"/>
    </row>
    <row r="81" spans="11:15" ht="13" x14ac:dyDescent="0.15">
      <c r="K81" s="3"/>
      <c r="L81" s="3"/>
      <c r="M81" s="3"/>
      <c r="N81" s="3"/>
      <c r="O81" s="3"/>
    </row>
    <row r="82" spans="11:15" ht="13" x14ac:dyDescent="0.15">
      <c r="K82" s="3"/>
      <c r="L82" s="3"/>
      <c r="M82" s="3"/>
      <c r="N82" s="3"/>
      <c r="O82" s="3"/>
    </row>
    <row r="83" spans="11:15" ht="13" x14ac:dyDescent="0.15">
      <c r="K83" s="3"/>
      <c r="L83" s="3"/>
      <c r="M83" s="3"/>
      <c r="N83" s="3"/>
      <c r="O83" s="3"/>
    </row>
    <row r="84" spans="11:15" ht="13" x14ac:dyDescent="0.15">
      <c r="K84" s="3"/>
      <c r="L84" s="3"/>
      <c r="M84" s="3"/>
      <c r="N84" s="3"/>
      <c r="O84" s="3"/>
    </row>
    <row r="85" spans="11:15" ht="13" x14ac:dyDescent="0.15">
      <c r="K85" s="3"/>
      <c r="L85" s="3"/>
      <c r="M85" s="3"/>
      <c r="N85" s="3"/>
      <c r="O85" s="3"/>
    </row>
    <row r="86" spans="11:15" ht="13" x14ac:dyDescent="0.15">
      <c r="K86" s="3"/>
      <c r="L86" s="3"/>
      <c r="M86" s="3"/>
      <c r="N86" s="3"/>
      <c r="O86" s="3"/>
    </row>
    <row r="87" spans="11:15" ht="13" x14ac:dyDescent="0.15">
      <c r="K87" s="3"/>
      <c r="L87" s="3"/>
      <c r="M87" s="3"/>
      <c r="N87" s="3"/>
      <c r="O87" s="3"/>
    </row>
    <row r="88" spans="11:15" ht="13" x14ac:dyDescent="0.15">
      <c r="K88" s="3"/>
      <c r="L88" s="3"/>
      <c r="M88" s="3"/>
      <c r="N88" s="3"/>
      <c r="O88" s="3"/>
    </row>
    <row r="89" spans="11:15" ht="13" x14ac:dyDescent="0.15">
      <c r="K89" s="3"/>
      <c r="L89" s="3"/>
      <c r="M89" s="3"/>
      <c r="N89" s="3"/>
      <c r="O89" s="3"/>
    </row>
    <row r="90" spans="11:15" ht="13" x14ac:dyDescent="0.15">
      <c r="K90" s="3"/>
      <c r="L90" s="3"/>
      <c r="M90" s="3"/>
      <c r="N90" s="3"/>
      <c r="O90" s="3"/>
    </row>
    <row r="91" spans="11:15" ht="13" x14ac:dyDescent="0.15">
      <c r="K91" s="3"/>
      <c r="L91" s="3"/>
      <c r="M91" s="3"/>
      <c r="N91" s="3"/>
      <c r="O91" s="3"/>
    </row>
    <row r="92" spans="11:15" ht="13" x14ac:dyDescent="0.15">
      <c r="K92" s="3"/>
      <c r="L92" s="3"/>
      <c r="M92" s="3"/>
      <c r="N92" s="3"/>
      <c r="O92" s="3"/>
    </row>
    <row r="93" spans="11:15" ht="13" x14ac:dyDescent="0.15">
      <c r="K93" s="3"/>
      <c r="L93" s="3"/>
      <c r="M93" s="3"/>
      <c r="N93" s="3"/>
      <c r="O93" s="3"/>
    </row>
    <row r="94" spans="11:15" ht="13" x14ac:dyDescent="0.15">
      <c r="K94" s="3"/>
      <c r="L94" s="3"/>
      <c r="M94" s="3"/>
      <c r="N94" s="3"/>
      <c r="O94" s="3"/>
    </row>
    <row r="95" spans="11:15" ht="13" x14ac:dyDescent="0.15">
      <c r="K95" s="3"/>
      <c r="L95" s="3"/>
      <c r="M95" s="3"/>
      <c r="N95" s="3"/>
      <c r="O95" s="3"/>
    </row>
    <row r="96" spans="11:15" ht="13" x14ac:dyDescent="0.15">
      <c r="K96" s="3"/>
      <c r="L96" s="3"/>
      <c r="M96" s="3"/>
      <c r="N96" s="3"/>
      <c r="O96" s="3"/>
    </row>
    <row r="97" spans="11:15" ht="13" x14ac:dyDescent="0.15">
      <c r="K97" s="3"/>
      <c r="L97" s="3"/>
      <c r="M97" s="3"/>
      <c r="N97" s="3"/>
      <c r="O97" s="3"/>
    </row>
    <row r="98" spans="11:15" ht="13" x14ac:dyDescent="0.15">
      <c r="K98" s="3"/>
      <c r="L98" s="3"/>
      <c r="M98" s="3"/>
      <c r="N98" s="3"/>
      <c r="O98" s="3"/>
    </row>
    <row r="99" spans="11:15" ht="13" x14ac:dyDescent="0.15">
      <c r="K99" s="3"/>
      <c r="L99" s="3"/>
      <c r="M99" s="3"/>
      <c r="N99" s="3"/>
      <c r="O99" s="3"/>
    </row>
    <row r="100" spans="11:15" ht="13" x14ac:dyDescent="0.15">
      <c r="K100" s="3"/>
      <c r="L100" s="3"/>
      <c r="M100" s="3"/>
      <c r="N100" s="3"/>
      <c r="O100" s="3"/>
    </row>
    <row r="101" spans="11:15" ht="13" x14ac:dyDescent="0.15">
      <c r="K101" s="3"/>
      <c r="L101" s="3"/>
      <c r="M101" s="3"/>
      <c r="N101" s="3"/>
      <c r="O101" s="3"/>
    </row>
    <row r="102" spans="11:15" ht="13" x14ac:dyDescent="0.15">
      <c r="K102" s="3"/>
      <c r="L102" s="3"/>
      <c r="M102" s="3"/>
      <c r="N102" s="3"/>
      <c r="O102" s="3"/>
    </row>
    <row r="103" spans="11:15" ht="13" x14ac:dyDescent="0.15">
      <c r="K103" s="3"/>
      <c r="L103" s="3"/>
      <c r="M103" s="3"/>
      <c r="N103" s="3"/>
      <c r="O103" s="3"/>
    </row>
    <row r="104" spans="11:15" ht="13" x14ac:dyDescent="0.15">
      <c r="K104" s="3"/>
      <c r="L104" s="3"/>
      <c r="M104" s="3"/>
      <c r="N104" s="3"/>
      <c r="O104" s="3"/>
    </row>
    <row r="105" spans="11:15" ht="13" x14ac:dyDescent="0.15">
      <c r="K105" s="3"/>
      <c r="L105" s="3"/>
      <c r="M105" s="3"/>
      <c r="N105" s="3"/>
      <c r="O105" s="3"/>
    </row>
    <row r="106" spans="11:15" ht="13" x14ac:dyDescent="0.15">
      <c r="K106" s="3"/>
      <c r="L106" s="3"/>
      <c r="M106" s="3"/>
      <c r="N106" s="3"/>
      <c r="O106" s="3"/>
    </row>
    <row r="107" spans="11:15" ht="13" x14ac:dyDescent="0.15">
      <c r="K107" s="3"/>
      <c r="L107" s="3"/>
      <c r="M107" s="3"/>
      <c r="N107" s="3"/>
      <c r="O107" s="3"/>
    </row>
    <row r="108" spans="11:15" ht="13" x14ac:dyDescent="0.15">
      <c r="K108" s="3"/>
      <c r="L108" s="3"/>
      <c r="M108" s="3"/>
      <c r="N108" s="3"/>
      <c r="O108" s="3"/>
    </row>
    <row r="109" spans="11:15" ht="13" x14ac:dyDescent="0.15">
      <c r="K109" s="3"/>
      <c r="L109" s="3"/>
      <c r="M109" s="3"/>
      <c r="N109" s="3"/>
      <c r="O109" s="3"/>
    </row>
    <row r="110" spans="11:15" ht="13" x14ac:dyDescent="0.15">
      <c r="K110" s="3"/>
      <c r="L110" s="3"/>
      <c r="M110" s="3"/>
      <c r="N110" s="3"/>
      <c r="O110" s="3"/>
    </row>
    <row r="111" spans="11:15" ht="13" x14ac:dyDescent="0.15">
      <c r="K111" s="3"/>
      <c r="L111" s="3"/>
      <c r="M111" s="3"/>
      <c r="N111" s="3"/>
      <c r="O111" s="3"/>
    </row>
    <row r="112" spans="11:15" ht="13" x14ac:dyDescent="0.15">
      <c r="K112" s="3"/>
      <c r="L112" s="3"/>
      <c r="M112" s="3"/>
      <c r="N112" s="3"/>
      <c r="O112" s="3"/>
    </row>
    <row r="113" spans="11:15" ht="13" x14ac:dyDescent="0.15">
      <c r="K113" s="3"/>
      <c r="L113" s="3"/>
      <c r="M113" s="3"/>
      <c r="N113" s="3"/>
      <c r="O113" s="3"/>
    </row>
    <row r="114" spans="11:15" ht="13" x14ac:dyDescent="0.15">
      <c r="K114" s="3"/>
      <c r="L114" s="3"/>
      <c r="M114" s="3"/>
      <c r="N114" s="3"/>
      <c r="O114" s="3"/>
    </row>
    <row r="115" spans="11:15" ht="13" x14ac:dyDescent="0.15">
      <c r="K115" s="3"/>
      <c r="L115" s="3"/>
      <c r="M115" s="3"/>
      <c r="N115" s="3"/>
      <c r="O115" s="3"/>
    </row>
    <row r="116" spans="11:15" ht="13" x14ac:dyDescent="0.15">
      <c r="K116" s="3"/>
      <c r="L116" s="3"/>
      <c r="M116" s="3"/>
      <c r="N116" s="3"/>
      <c r="O116" s="3"/>
    </row>
    <row r="117" spans="11:15" ht="13" x14ac:dyDescent="0.15">
      <c r="K117" s="3"/>
      <c r="L117" s="3"/>
      <c r="M117" s="3"/>
      <c r="N117" s="3"/>
      <c r="O117" s="3"/>
    </row>
    <row r="118" spans="11:15" ht="13" x14ac:dyDescent="0.15">
      <c r="K118" s="3"/>
      <c r="L118" s="3"/>
      <c r="M118" s="3"/>
      <c r="N118" s="3"/>
      <c r="O118" s="3"/>
    </row>
    <row r="119" spans="11:15" ht="13" x14ac:dyDescent="0.15">
      <c r="K119" s="3"/>
      <c r="L119" s="3"/>
      <c r="M119" s="3"/>
      <c r="N119" s="3"/>
      <c r="O119" s="3"/>
    </row>
    <row r="120" spans="11:15" ht="13" x14ac:dyDescent="0.15">
      <c r="K120" s="3"/>
      <c r="L120" s="3"/>
      <c r="M120" s="3"/>
      <c r="N120" s="3"/>
      <c r="O120" s="3"/>
    </row>
    <row r="121" spans="11:15" ht="13" x14ac:dyDescent="0.15">
      <c r="K121" s="3"/>
      <c r="L121" s="3"/>
      <c r="M121" s="3"/>
      <c r="N121" s="3"/>
      <c r="O121" s="3"/>
    </row>
    <row r="122" spans="11:15" ht="13" x14ac:dyDescent="0.15">
      <c r="K122" s="3"/>
      <c r="L122" s="3"/>
      <c r="M122" s="3"/>
      <c r="N122" s="3"/>
      <c r="O122" s="3"/>
    </row>
    <row r="123" spans="11:15" ht="13" x14ac:dyDescent="0.15">
      <c r="K123" s="3"/>
      <c r="L123" s="3"/>
      <c r="M123" s="3"/>
      <c r="N123" s="3"/>
      <c r="O123" s="3"/>
    </row>
    <row r="124" spans="11:15" ht="13" x14ac:dyDescent="0.15">
      <c r="K124" s="3"/>
      <c r="L124" s="3"/>
      <c r="M124" s="3"/>
      <c r="N124" s="3"/>
      <c r="O124" s="3"/>
    </row>
    <row r="125" spans="11:15" ht="13" x14ac:dyDescent="0.15">
      <c r="K125" s="3"/>
      <c r="L125" s="3"/>
      <c r="M125" s="3"/>
      <c r="N125" s="3"/>
      <c r="O125" s="3"/>
    </row>
    <row r="126" spans="11:15" ht="13" x14ac:dyDescent="0.15">
      <c r="K126" s="3"/>
      <c r="L126" s="3"/>
      <c r="M126" s="3"/>
      <c r="N126" s="3"/>
      <c r="O126" s="3"/>
    </row>
    <row r="127" spans="11:15" ht="13" x14ac:dyDescent="0.15">
      <c r="K127" s="3"/>
      <c r="L127" s="3"/>
      <c r="M127" s="3"/>
      <c r="N127" s="3"/>
      <c r="O127" s="3"/>
    </row>
    <row r="128" spans="11:15" ht="13" x14ac:dyDescent="0.15">
      <c r="K128" s="3"/>
      <c r="L128" s="3"/>
      <c r="M128" s="3"/>
      <c r="N128" s="3"/>
      <c r="O128" s="3"/>
    </row>
    <row r="129" spans="11:15" ht="13" x14ac:dyDescent="0.15">
      <c r="K129" s="3"/>
      <c r="L129" s="3"/>
      <c r="M129" s="3"/>
      <c r="N129" s="3"/>
      <c r="O129" s="3"/>
    </row>
    <row r="130" spans="11:15" ht="13" x14ac:dyDescent="0.15">
      <c r="K130" s="3"/>
      <c r="L130" s="3"/>
      <c r="M130" s="3"/>
      <c r="N130" s="3"/>
      <c r="O130" s="3"/>
    </row>
    <row r="131" spans="11:15" ht="13" x14ac:dyDescent="0.15">
      <c r="K131" s="3"/>
      <c r="L131" s="3"/>
      <c r="M131" s="3"/>
      <c r="N131" s="3"/>
      <c r="O131" s="3"/>
    </row>
    <row r="132" spans="11:15" ht="13" x14ac:dyDescent="0.15">
      <c r="K132" s="3"/>
      <c r="L132" s="3"/>
      <c r="M132" s="3"/>
      <c r="N132" s="3"/>
      <c r="O132" s="3"/>
    </row>
    <row r="133" spans="11:15" ht="13" x14ac:dyDescent="0.15">
      <c r="K133" s="3"/>
      <c r="L133" s="3"/>
      <c r="M133" s="3"/>
      <c r="N133" s="3"/>
      <c r="O133" s="3"/>
    </row>
    <row r="134" spans="11:15" ht="13" x14ac:dyDescent="0.15">
      <c r="K134" s="3"/>
      <c r="L134" s="3"/>
      <c r="M134" s="3"/>
      <c r="N134" s="3"/>
      <c r="O134" s="3"/>
    </row>
    <row r="135" spans="11:15" ht="13" x14ac:dyDescent="0.15">
      <c r="K135" s="3"/>
      <c r="L135" s="3"/>
      <c r="M135" s="3"/>
      <c r="N135" s="3"/>
      <c r="O135" s="3"/>
    </row>
    <row r="136" spans="11:15" ht="13" x14ac:dyDescent="0.15">
      <c r="K136" s="3"/>
      <c r="L136" s="3"/>
      <c r="M136" s="3"/>
      <c r="N136" s="3"/>
      <c r="O136" s="3"/>
    </row>
    <row r="137" spans="11:15" ht="13" x14ac:dyDescent="0.15">
      <c r="K137" s="3"/>
      <c r="L137" s="3"/>
      <c r="M137" s="3"/>
      <c r="N137" s="3"/>
      <c r="O137" s="3"/>
    </row>
    <row r="138" spans="11:15" ht="13" x14ac:dyDescent="0.15">
      <c r="K138" s="3"/>
      <c r="L138" s="3"/>
      <c r="M138" s="3"/>
      <c r="N138" s="3"/>
      <c r="O138" s="3"/>
    </row>
    <row r="139" spans="11:15" ht="13" x14ac:dyDescent="0.15">
      <c r="K139" s="3"/>
      <c r="L139" s="3"/>
      <c r="M139" s="3"/>
      <c r="N139" s="3"/>
      <c r="O139" s="3"/>
    </row>
    <row r="140" spans="11:15" ht="13" x14ac:dyDescent="0.15">
      <c r="K140" s="3"/>
      <c r="L140" s="3"/>
      <c r="M140" s="3"/>
      <c r="N140" s="3"/>
      <c r="O140" s="3"/>
    </row>
    <row r="141" spans="11:15" ht="13" x14ac:dyDescent="0.15">
      <c r="K141" s="3"/>
      <c r="L141" s="3"/>
      <c r="M141" s="3"/>
      <c r="N141" s="3"/>
      <c r="O141" s="3"/>
    </row>
    <row r="142" spans="11:15" ht="13" x14ac:dyDescent="0.15">
      <c r="K142" s="3"/>
      <c r="L142" s="3"/>
      <c r="M142" s="3"/>
      <c r="N142" s="3"/>
      <c r="O142" s="3"/>
    </row>
    <row r="143" spans="11:15" ht="13" x14ac:dyDescent="0.15">
      <c r="K143" s="3"/>
      <c r="L143" s="3"/>
      <c r="M143" s="3"/>
      <c r="N143" s="3"/>
      <c r="O143" s="3"/>
    </row>
    <row r="144" spans="11:15" ht="13" x14ac:dyDescent="0.15">
      <c r="K144" s="3"/>
      <c r="L144" s="3"/>
      <c r="M144" s="3"/>
      <c r="N144" s="3"/>
      <c r="O144" s="3"/>
    </row>
    <row r="145" spans="11:15" ht="13" x14ac:dyDescent="0.15">
      <c r="K145" s="3"/>
      <c r="L145" s="3"/>
      <c r="M145" s="3"/>
      <c r="N145" s="3"/>
      <c r="O145" s="3"/>
    </row>
    <row r="146" spans="11:15" ht="13" x14ac:dyDescent="0.15">
      <c r="K146" s="3"/>
      <c r="L146" s="3"/>
      <c r="M146" s="3"/>
      <c r="N146" s="3"/>
      <c r="O146" s="3"/>
    </row>
    <row r="147" spans="11:15" ht="13" x14ac:dyDescent="0.15">
      <c r="K147" s="3"/>
      <c r="L147" s="3"/>
      <c r="M147" s="3"/>
      <c r="N147" s="3"/>
      <c r="O147" s="3"/>
    </row>
    <row r="148" spans="11:15" ht="13" x14ac:dyDescent="0.15">
      <c r="K148" s="3"/>
      <c r="L148" s="3"/>
      <c r="M148" s="3"/>
      <c r="N148" s="3"/>
      <c r="O148" s="3"/>
    </row>
    <row r="149" spans="11:15" ht="13" x14ac:dyDescent="0.15">
      <c r="K149" s="3"/>
      <c r="L149" s="3"/>
      <c r="M149" s="3"/>
      <c r="N149" s="3"/>
      <c r="O149" s="3"/>
    </row>
    <row r="150" spans="11:15" ht="13" x14ac:dyDescent="0.15">
      <c r="K150" s="3"/>
      <c r="L150" s="3"/>
      <c r="M150" s="3"/>
      <c r="N150" s="3"/>
      <c r="O150" s="3"/>
    </row>
    <row r="151" spans="11:15" ht="13" x14ac:dyDescent="0.15">
      <c r="K151" s="3"/>
      <c r="L151" s="3"/>
      <c r="M151" s="3"/>
      <c r="N151" s="3"/>
      <c r="O151" s="3"/>
    </row>
    <row r="152" spans="11:15" ht="13" x14ac:dyDescent="0.15">
      <c r="K152" s="3"/>
      <c r="L152" s="3"/>
      <c r="M152" s="3"/>
      <c r="N152" s="3"/>
      <c r="O152" s="3"/>
    </row>
    <row r="153" spans="11:15" ht="13" x14ac:dyDescent="0.15">
      <c r="K153" s="3"/>
      <c r="L153" s="3"/>
      <c r="M153" s="3"/>
      <c r="N153" s="3"/>
      <c r="O153" s="3"/>
    </row>
    <row r="154" spans="11:15" ht="13" x14ac:dyDescent="0.15">
      <c r="K154" s="3"/>
      <c r="L154" s="3"/>
      <c r="M154" s="3"/>
      <c r="N154" s="3"/>
      <c r="O154" s="3"/>
    </row>
    <row r="155" spans="11:15" ht="13" x14ac:dyDescent="0.15">
      <c r="K155" s="3"/>
      <c r="L155" s="3"/>
      <c r="M155" s="3"/>
      <c r="N155" s="3"/>
      <c r="O155" s="3"/>
    </row>
    <row r="156" spans="11:15" ht="13" x14ac:dyDescent="0.15">
      <c r="K156" s="3"/>
      <c r="L156" s="3"/>
      <c r="M156" s="3"/>
      <c r="N156" s="3"/>
      <c r="O156" s="3"/>
    </row>
    <row r="157" spans="11:15" ht="13" x14ac:dyDescent="0.15">
      <c r="K157" s="3"/>
      <c r="L157" s="3"/>
      <c r="M157" s="3"/>
      <c r="N157" s="3"/>
      <c r="O157" s="3"/>
    </row>
    <row r="158" spans="11:15" ht="13" x14ac:dyDescent="0.15">
      <c r="K158" s="3"/>
      <c r="L158" s="3"/>
      <c r="M158" s="3"/>
      <c r="N158" s="3"/>
      <c r="O158" s="3"/>
    </row>
    <row r="159" spans="11:15" ht="13" x14ac:dyDescent="0.15">
      <c r="K159" s="3"/>
      <c r="L159" s="3"/>
      <c r="M159" s="3"/>
      <c r="N159" s="3"/>
      <c r="O159" s="3"/>
    </row>
    <row r="160" spans="11:15" ht="13" x14ac:dyDescent="0.15">
      <c r="K160" s="3"/>
      <c r="L160" s="3"/>
      <c r="M160" s="3"/>
      <c r="N160" s="3"/>
      <c r="O160" s="3"/>
    </row>
    <row r="161" spans="11:15" ht="13" x14ac:dyDescent="0.15">
      <c r="K161" s="3"/>
      <c r="L161" s="3"/>
      <c r="M161" s="3"/>
      <c r="N161" s="3"/>
      <c r="O161" s="3"/>
    </row>
    <row r="162" spans="11:15" ht="13" x14ac:dyDescent="0.15">
      <c r="K162" s="3"/>
      <c r="L162" s="3"/>
      <c r="M162" s="3"/>
      <c r="N162" s="3"/>
      <c r="O162" s="3"/>
    </row>
    <row r="163" spans="11:15" ht="13" x14ac:dyDescent="0.15">
      <c r="K163" s="3"/>
      <c r="L163" s="3"/>
      <c r="M163" s="3"/>
      <c r="N163" s="3"/>
      <c r="O163" s="3"/>
    </row>
    <row r="164" spans="11:15" ht="13" x14ac:dyDescent="0.15">
      <c r="K164" s="3"/>
      <c r="L164" s="3"/>
      <c r="M164" s="3"/>
      <c r="N164" s="3"/>
      <c r="O164" s="3"/>
    </row>
    <row r="165" spans="11:15" ht="13" x14ac:dyDescent="0.15">
      <c r="K165" s="3"/>
      <c r="L165" s="3"/>
      <c r="M165" s="3"/>
      <c r="N165" s="3"/>
      <c r="O165" s="3"/>
    </row>
    <row r="166" spans="11:15" ht="13" x14ac:dyDescent="0.15">
      <c r="K166" s="3"/>
      <c r="L166" s="3"/>
      <c r="M166" s="3"/>
      <c r="N166" s="3"/>
      <c r="O166" s="3"/>
    </row>
    <row r="167" spans="11:15" ht="13" x14ac:dyDescent="0.15">
      <c r="K167" s="3"/>
      <c r="L167" s="3"/>
      <c r="M167" s="3"/>
      <c r="N167" s="3"/>
      <c r="O167" s="3"/>
    </row>
    <row r="168" spans="11:15" ht="13" x14ac:dyDescent="0.15">
      <c r="K168" s="3"/>
      <c r="L168" s="3"/>
      <c r="M168" s="3"/>
      <c r="N168" s="3"/>
      <c r="O168" s="3"/>
    </row>
    <row r="169" spans="11:15" ht="13" x14ac:dyDescent="0.15">
      <c r="K169" s="3"/>
      <c r="L169" s="3"/>
      <c r="M169" s="3"/>
      <c r="N169" s="3"/>
      <c r="O169" s="3"/>
    </row>
    <row r="170" spans="11:15" ht="13" x14ac:dyDescent="0.15">
      <c r="K170" s="3"/>
      <c r="L170" s="3"/>
      <c r="M170" s="3"/>
      <c r="N170" s="3"/>
      <c r="O170" s="3"/>
    </row>
    <row r="171" spans="11:15" ht="13" x14ac:dyDescent="0.15">
      <c r="K171" s="3"/>
      <c r="L171" s="3"/>
      <c r="M171" s="3"/>
      <c r="N171" s="3"/>
      <c r="O171" s="3"/>
    </row>
    <row r="172" spans="11:15" ht="13" x14ac:dyDescent="0.15">
      <c r="K172" s="3"/>
      <c r="L172" s="3"/>
      <c r="M172" s="3"/>
      <c r="N172" s="3"/>
      <c r="O172" s="3"/>
    </row>
    <row r="173" spans="11:15" ht="13" x14ac:dyDescent="0.15">
      <c r="K173" s="3"/>
      <c r="L173" s="3"/>
      <c r="M173" s="3"/>
      <c r="N173" s="3"/>
      <c r="O173" s="3"/>
    </row>
    <row r="174" spans="11:15" ht="13" x14ac:dyDescent="0.15">
      <c r="K174" s="3"/>
      <c r="L174" s="3"/>
      <c r="M174" s="3"/>
      <c r="N174" s="3"/>
      <c r="O174" s="3"/>
    </row>
    <row r="175" spans="11:15" ht="13" x14ac:dyDescent="0.15">
      <c r="K175" s="3"/>
      <c r="L175" s="3"/>
      <c r="M175" s="3"/>
      <c r="N175" s="3"/>
      <c r="O175" s="3"/>
    </row>
    <row r="176" spans="11:15" ht="13" x14ac:dyDescent="0.15">
      <c r="K176" s="3"/>
      <c r="L176" s="3"/>
      <c r="M176" s="3"/>
      <c r="N176" s="3"/>
      <c r="O176" s="3"/>
    </row>
    <row r="177" spans="11:15" ht="13" x14ac:dyDescent="0.15">
      <c r="K177" s="3"/>
      <c r="L177" s="3"/>
      <c r="M177" s="3"/>
      <c r="N177" s="3"/>
      <c r="O177" s="3"/>
    </row>
    <row r="178" spans="11:15" ht="13" x14ac:dyDescent="0.15">
      <c r="K178" s="3"/>
      <c r="L178" s="3"/>
      <c r="M178" s="3"/>
      <c r="N178" s="3"/>
      <c r="O178" s="3"/>
    </row>
    <row r="179" spans="11:15" ht="13" x14ac:dyDescent="0.15">
      <c r="K179" s="3"/>
      <c r="L179" s="3"/>
      <c r="M179" s="3"/>
      <c r="N179" s="3"/>
      <c r="O179" s="3"/>
    </row>
    <row r="180" spans="11:15" ht="13" x14ac:dyDescent="0.15">
      <c r="K180" s="3"/>
      <c r="L180" s="3"/>
      <c r="M180" s="3"/>
      <c r="N180" s="3"/>
      <c r="O180" s="3"/>
    </row>
    <row r="181" spans="11:15" ht="13" x14ac:dyDescent="0.15">
      <c r="K181" s="3"/>
      <c r="L181" s="3"/>
      <c r="M181" s="3"/>
      <c r="N181" s="3"/>
      <c r="O181" s="3"/>
    </row>
    <row r="182" spans="11:15" ht="13" x14ac:dyDescent="0.15">
      <c r="K182" s="3"/>
      <c r="L182" s="3"/>
      <c r="M182" s="3"/>
      <c r="N182" s="3"/>
      <c r="O182" s="3"/>
    </row>
    <row r="183" spans="11:15" ht="13" x14ac:dyDescent="0.15">
      <c r="K183" s="3"/>
      <c r="L183" s="3"/>
      <c r="M183" s="3"/>
      <c r="N183" s="3"/>
      <c r="O183" s="3"/>
    </row>
    <row r="184" spans="11:15" ht="13" x14ac:dyDescent="0.15">
      <c r="K184" s="3"/>
      <c r="L184" s="3"/>
      <c r="M184" s="3"/>
      <c r="N184" s="3"/>
      <c r="O184" s="3"/>
    </row>
    <row r="185" spans="11:15" ht="13" x14ac:dyDescent="0.15">
      <c r="K185" s="3"/>
      <c r="L185" s="3"/>
      <c r="M185" s="3"/>
      <c r="N185" s="3"/>
      <c r="O185" s="3"/>
    </row>
    <row r="186" spans="11:15" ht="13" x14ac:dyDescent="0.15">
      <c r="K186" s="3"/>
      <c r="L186" s="3"/>
      <c r="M186" s="3"/>
      <c r="N186" s="3"/>
      <c r="O186" s="3"/>
    </row>
    <row r="187" spans="11:15" ht="13" x14ac:dyDescent="0.15">
      <c r="K187" s="3"/>
      <c r="L187" s="3"/>
      <c r="M187" s="3"/>
      <c r="N187" s="3"/>
      <c r="O187" s="3"/>
    </row>
    <row r="188" spans="11:15" ht="13" x14ac:dyDescent="0.15">
      <c r="K188" s="3"/>
      <c r="L188" s="3"/>
      <c r="M188" s="3"/>
      <c r="N188" s="3"/>
      <c r="O188" s="3"/>
    </row>
    <row r="189" spans="11:15" ht="13" x14ac:dyDescent="0.15">
      <c r="K189" s="3"/>
      <c r="L189" s="3"/>
      <c r="M189" s="3"/>
      <c r="N189" s="3"/>
      <c r="O189" s="3"/>
    </row>
    <row r="190" spans="11:15" ht="13" x14ac:dyDescent="0.15">
      <c r="K190" s="3"/>
      <c r="L190" s="3"/>
      <c r="M190" s="3"/>
      <c r="N190" s="3"/>
      <c r="O190" s="3"/>
    </row>
    <row r="191" spans="11:15" ht="13" x14ac:dyDescent="0.15">
      <c r="K191" s="3"/>
      <c r="L191" s="3"/>
      <c r="M191" s="3"/>
      <c r="N191" s="3"/>
      <c r="O191" s="3"/>
    </row>
    <row r="192" spans="11:15" ht="13" x14ac:dyDescent="0.15">
      <c r="K192" s="3"/>
      <c r="L192" s="3"/>
      <c r="M192" s="3"/>
      <c r="N192" s="3"/>
      <c r="O192" s="3"/>
    </row>
    <row r="193" spans="11:15" ht="13" x14ac:dyDescent="0.15">
      <c r="K193" s="3"/>
      <c r="L193" s="3"/>
      <c r="M193" s="3"/>
      <c r="N193" s="3"/>
      <c r="O193" s="3"/>
    </row>
    <row r="194" spans="11:15" ht="13" x14ac:dyDescent="0.15">
      <c r="K194" s="3"/>
      <c r="L194" s="3"/>
      <c r="M194" s="3"/>
      <c r="N194" s="3"/>
      <c r="O194" s="3"/>
    </row>
    <row r="195" spans="11:15" ht="13" x14ac:dyDescent="0.15">
      <c r="K195" s="3"/>
      <c r="L195" s="3"/>
      <c r="M195" s="3"/>
      <c r="N195" s="3"/>
      <c r="O195" s="3"/>
    </row>
    <row r="196" spans="11:15" ht="13" x14ac:dyDescent="0.15">
      <c r="K196" s="3"/>
      <c r="L196" s="3"/>
      <c r="M196" s="3"/>
      <c r="N196" s="3"/>
      <c r="O196" s="3"/>
    </row>
    <row r="197" spans="11:15" ht="13" x14ac:dyDescent="0.15">
      <c r="K197" s="3"/>
      <c r="L197" s="3"/>
      <c r="M197" s="3"/>
      <c r="N197" s="3"/>
      <c r="O197" s="3"/>
    </row>
    <row r="198" spans="11:15" ht="13" x14ac:dyDescent="0.15">
      <c r="K198" s="3"/>
      <c r="L198" s="3"/>
      <c r="M198" s="3"/>
      <c r="N198" s="3"/>
      <c r="O198" s="3"/>
    </row>
    <row r="199" spans="11:15" ht="13" x14ac:dyDescent="0.15">
      <c r="K199" s="3"/>
      <c r="L199" s="3"/>
      <c r="M199" s="3"/>
      <c r="N199" s="3"/>
      <c r="O199" s="3"/>
    </row>
    <row r="200" spans="11:15" ht="13" x14ac:dyDescent="0.15">
      <c r="K200" s="3"/>
      <c r="L200" s="3"/>
      <c r="M200" s="3"/>
      <c r="N200" s="3"/>
      <c r="O200" s="3"/>
    </row>
    <row r="201" spans="11:15" ht="13" x14ac:dyDescent="0.15">
      <c r="K201" s="3"/>
      <c r="L201" s="3"/>
      <c r="M201" s="3"/>
      <c r="N201" s="3"/>
      <c r="O201" s="3"/>
    </row>
    <row r="202" spans="11:15" ht="13" x14ac:dyDescent="0.15">
      <c r="K202" s="3"/>
      <c r="L202" s="3"/>
      <c r="M202" s="3"/>
      <c r="N202" s="3"/>
      <c r="O202" s="3"/>
    </row>
    <row r="203" spans="11:15" ht="13" x14ac:dyDescent="0.15">
      <c r="K203" s="3"/>
      <c r="L203" s="3"/>
      <c r="M203" s="3"/>
      <c r="N203" s="3"/>
      <c r="O203" s="3"/>
    </row>
    <row r="204" spans="11:15" ht="13" x14ac:dyDescent="0.15">
      <c r="K204" s="3"/>
      <c r="L204" s="3"/>
      <c r="M204" s="3"/>
      <c r="N204" s="3"/>
      <c r="O204" s="3"/>
    </row>
    <row r="205" spans="11:15" ht="13" x14ac:dyDescent="0.15">
      <c r="K205" s="3"/>
      <c r="L205" s="3"/>
      <c r="M205" s="3"/>
      <c r="N205" s="3"/>
      <c r="O205" s="3"/>
    </row>
    <row r="206" spans="11:15" ht="13" x14ac:dyDescent="0.15">
      <c r="K206" s="3"/>
      <c r="L206" s="3"/>
      <c r="M206" s="3"/>
      <c r="N206" s="3"/>
      <c r="O206" s="3"/>
    </row>
    <row r="207" spans="11:15" ht="13" x14ac:dyDescent="0.15">
      <c r="K207" s="3"/>
      <c r="L207" s="3"/>
      <c r="M207" s="3"/>
      <c r="N207" s="3"/>
      <c r="O207" s="3"/>
    </row>
    <row r="208" spans="11:15" ht="13" x14ac:dyDescent="0.15">
      <c r="K208" s="3"/>
      <c r="L208" s="3"/>
      <c r="M208" s="3"/>
      <c r="N208" s="3"/>
      <c r="O208" s="3"/>
    </row>
    <row r="209" spans="11:15" ht="13" x14ac:dyDescent="0.15">
      <c r="K209" s="3"/>
      <c r="L209" s="3"/>
      <c r="M209" s="3"/>
      <c r="N209" s="3"/>
      <c r="O209" s="3"/>
    </row>
    <row r="210" spans="11:15" ht="13" x14ac:dyDescent="0.15">
      <c r="K210" s="3"/>
      <c r="L210" s="3"/>
      <c r="M210" s="3"/>
      <c r="N210" s="3"/>
      <c r="O210" s="3"/>
    </row>
    <row r="211" spans="11:15" ht="13" x14ac:dyDescent="0.15">
      <c r="K211" s="3"/>
      <c r="L211" s="3"/>
      <c r="M211" s="3"/>
      <c r="N211" s="3"/>
      <c r="O211" s="3"/>
    </row>
    <row r="212" spans="11:15" ht="13" x14ac:dyDescent="0.15">
      <c r="K212" s="3"/>
      <c r="L212" s="3"/>
      <c r="M212" s="3"/>
      <c r="N212" s="3"/>
      <c r="O212" s="3"/>
    </row>
    <row r="213" spans="11:15" ht="13" x14ac:dyDescent="0.15">
      <c r="K213" s="3"/>
      <c r="L213" s="3"/>
      <c r="M213" s="3"/>
      <c r="N213" s="3"/>
      <c r="O213" s="3"/>
    </row>
    <row r="214" spans="11:15" ht="13" x14ac:dyDescent="0.15">
      <c r="K214" s="3"/>
      <c r="L214" s="3"/>
      <c r="M214" s="3"/>
      <c r="N214" s="3"/>
      <c r="O214" s="3"/>
    </row>
    <row r="215" spans="11:15" ht="13" x14ac:dyDescent="0.15">
      <c r="K215" s="3"/>
      <c r="L215" s="3"/>
      <c r="M215" s="3"/>
      <c r="N215" s="3"/>
      <c r="O215" s="3"/>
    </row>
    <row r="216" spans="11:15" ht="13" x14ac:dyDescent="0.15">
      <c r="K216" s="3"/>
      <c r="L216" s="3"/>
      <c r="M216" s="3"/>
      <c r="N216" s="3"/>
      <c r="O216" s="3"/>
    </row>
    <row r="217" spans="11:15" ht="13" x14ac:dyDescent="0.15">
      <c r="K217" s="3"/>
      <c r="L217" s="3"/>
      <c r="M217" s="3"/>
      <c r="N217" s="3"/>
      <c r="O217" s="3"/>
    </row>
    <row r="218" spans="11:15" ht="13" x14ac:dyDescent="0.15">
      <c r="K218" s="3"/>
      <c r="L218" s="3"/>
      <c r="M218" s="3"/>
      <c r="N218" s="3"/>
      <c r="O218" s="3"/>
    </row>
    <row r="219" spans="11:15" ht="13" x14ac:dyDescent="0.15">
      <c r="K219" s="3"/>
      <c r="L219" s="3"/>
      <c r="M219" s="3"/>
      <c r="N219" s="3"/>
      <c r="O219" s="3"/>
    </row>
    <row r="220" spans="11:15" ht="13" x14ac:dyDescent="0.15">
      <c r="K220" s="3"/>
      <c r="L220" s="3"/>
      <c r="M220" s="3"/>
      <c r="N220" s="3"/>
      <c r="O220" s="3"/>
    </row>
    <row r="221" spans="11:15" ht="13" x14ac:dyDescent="0.15">
      <c r="K221" s="3"/>
      <c r="L221" s="3"/>
      <c r="M221" s="3"/>
      <c r="N221" s="3"/>
      <c r="O221" s="3"/>
    </row>
    <row r="222" spans="11:15" ht="13" x14ac:dyDescent="0.15">
      <c r="K222" s="3"/>
      <c r="L222" s="3"/>
      <c r="M222" s="3"/>
      <c r="N222" s="3"/>
      <c r="O222" s="3"/>
    </row>
    <row r="223" spans="11:15" ht="13" x14ac:dyDescent="0.15">
      <c r="K223" s="3"/>
      <c r="L223" s="3"/>
      <c r="M223" s="3"/>
      <c r="N223" s="3"/>
      <c r="O223" s="3"/>
    </row>
    <row r="224" spans="11:15" ht="13" x14ac:dyDescent="0.15">
      <c r="K224" s="3"/>
      <c r="L224" s="3"/>
      <c r="M224" s="3"/>
      <c r="N224" s="3"/>
      <c r="O224" s="3"/>
    </row>
    <row r="225" spans="11:15" ht="13" x14ac:dyDescent="0.15">
      <c r="K225" s="3"/>
      <c r="L225" s="3"/>
      <c r="M225" s="3"/>
      <c r="N225" s="3"/>
      <c r="O225" s="3"/>
    </row>
    <row r="226" spans="11:15" ht="13" x14ac:dyDescent="0.15">
      <c r="K226" s="3"/>
      <c r="L226" s="3"/>
      <c r="M226" s="3"/>
      <c r="N226" s="3"/>
      <c r="O226" s="3"/>
    </row>
    <row r="227" spans="11:15" ht="13" x14ac:dyDescent="0.15">
      <c r="K227" s="3"/>
      <c r="L227" s="3"/>
      <c r="M227" s="3"/>
      <c r="N227" s="3"/>
      <c r="O227" s="3"/>
    </row>
    <row r="228" spans="11:15" ht="13" x14ac:dyDescent="0.15">
      <c r="K228" s="3"/>
      <c r="L228" s="3"/>
      <c r="M228" s="3"/>
      <c r="N228" s="3"/>
      <c r="O228" s="3"/>
    </row>
    <row r="229" spans="11:15" ht="13" x14ac:dyDescent="0.15">
      <c r="K229" s="3"/>
      <c r="L229" s="3"/>
      <c r="M229" s="3"/>
      <c r="N229" s="3"/>
      <c r="O229" s="3"/>
    </row>
    <row r="230" spans="11:15" ht="13" x14ac:dyDescent="0.15">
      <c r="K230" s="3"/>
      <c r="L230" s="3"/>
      <c r="M230" s="3"/>
      <c r="N230" s="3"/>
      <c r="O230" s="3"/>
    </row>
    <row r="231" spans="11:15" ht="13" x14ac:dyDescent="0.15">
      <c r="K231" s="3"/>
      <c r="L231" s="3"/>
      <c r="M231" s="3"/>
      <c r="N231" s="3"/>
      <c r="O231" s="3"/>
    </row>
    <row r="232" spans="11:15" ht="13" x14ac:dyDescent="0.15">
      <c r="K232" s="3"/>
      <c r="L232" s="3"/>
      <c r="M232" s="3"/>
      <c r="N232" s="3"/>
      <c r="O232" s="3"/>
    </row>
    <row r="233" spans="11:15" ht="13" x14ac:dyDescent="0.15">
      <c r="K233" s="3"/>
      <c r="L233" s="3"/>
      <c r="M233" s="3"/>
      <c r="N233" s="3"/>
      <c r="O233" s="3"/>
    </row>
    <row r="234" spans="11:15" ht="13" x14ac:dyDescent="0.15">
      <c r="K234" s="3"/>
      <c r="L234" s="3"/>
      <c r="M234" s="3"/>
      <c r="N234" s="3"/>
      <c r="O234" s="3"/>
    </row>
    <row r="235" spans="11:15" ht="13" x14ac:dyDescent="0.15">
      <c r="K235" s="3"/>
      <c r="L235" s="3"/>
      <c r="M235" s="3"/>
      <c r="N235" s="3"/>
      <c r="O235" s="3"/>
    </row>
    <row r="236" spans="11:15" ht="13" x14ac:dyDescent="0.15">
      <c r="K236" s="3"/>
      <c r="L236" s="3"/>
      <c r="M236" s="3"/>
      <c r="N236" s="3"/>
      <c r="O236" s="3"/>
    </row>
    <row r="237" spans="11:15" ht="13" x14ac:dyDescent="0.15">
      <c r="K237" s="3"/>
      <c r="L237" s="3"/>
      <c r="M237" s="3"/>
      <c r="N237" s="3"/>
      <c r="O237" s="3"/>
    </row>
    <row r="238" spans="11:15" ht="13" x14ac:dyDescent="0.15">
      <c r="K238" s="3"/>
      <c r="L238" s="3"/>
      <c r="M238" s="3"/>
      <c r="N238" s="3"/>
      <c r="O238" s="3"/>
    </row>
    <row r="239" spans="11:15" ht="13" x14ac:dyDescent="0.15">
      <c r="K239" s="3"/>
      <c r="L239" s="3"/>
      <c r="M239" s="3"/>
      <c r="N239" s="3"/>
      <c r="O239" s="3"/>
    </row>
    <row r="240" spans="11:15" ht="13" x14ac:dyDescent="0.15">
      <c r="K240" s="3"/>
      <c r="L240" s="3"/>
      <c r="M240" s="3"/>
      <c r="N240" s="3"/>
      <c r="O240" s="3"/>
    </row>
    <row r="241" spans="11:15" ht="13" x14ac:dyDescent="0.15">
      <c r="K241" s="3"/>
      <c r="L241" s="3"/>
      <c r="M241" s="3"/>
      <c r="N241" s="3"/>
      <c r="O241" s="3"/>
    </row>
    <row r="242" spans="11:15" ht="13" x14ac:dyDescent="0.15">
      <c r="K242" s="3"/>
      <c r="L242" s="3"/>
      <c r="M242" s="3"/>
      <c r="N242" s="3"/>
      <c r="O242" s="3"/>
    </row>
    <row r="243" spans="11:15" ht="13" x14ac:dyDescent="0.15">
      <c r="K243" s="3"/>
      <c r="L243" s="3"/>
      <c r="M243" s="3"/>
      <c r="N243" s="3"/>
      <c r="O243" s="3"/>
    </row>
    <row r="244" spans="11:15" ht="13" x14ac:dyDescent="0.15">
      <c r="K244" s="3"/>
      <c r="L244" s="3"/>
      <c r="M244" s="3"/>
      <c r="N244" s="3"/>
      <c r="O244" s="3"/>
    </row>
    <row r="245" spans="11:15" ht="13" x14ac:dyDescent="0.15">
      <c r="K245" s="3"/>
      <c r="L245" s="3"/>
      <c r="M245" s="3"/>
      <c r="N245" s="3"/>
      <c r="O245" s="3"/>
    </row>
    <row r="246" spans="11:15" ht="13" x14ac:dyDescent="0.15">
      <c r="K246" s="3"/>
      <c r="L246" s="3"/>
      <c r="M246" s="3"/>
      <c r="N246" s="3"/>
      <c r="O246" s="3"/>
    </row>
    <row r="247" spans="11:15" ht="13" x14ac:dyDescent="0.15">
      <c r="K247" s="3"/>
      <c r="L247" s="3"/>
      <c r="M247" s="3"/>
      <c r="N247" s="3"/>
      <c r="O247" s="3"/>
    </row>
    <row r="248" spans="11:15" ht="13" x14ac:dyDescent="0.15">
      <c r="K248" s="3"/>
      <c r="L248" s="3"/>
      <c r="M248" s="3"/>
      <c r="N248" s="3"/>
      <c r="O248" s="3"/>
    </row>
    <row r="249" spans="11:15" ht="13" x14ac:dyDescent="0.15">
      <c r="K249" s="3"/>
      <c r="L249" s="3"/>
      <c r="M249" s="3"/>
      <c r="N249" s="3"/>
      <c r="O249" s="3"/>
    </row>
    <row r="250" spans="11:15" ht="13" x14ac:dyDescent="0.15">
      <c r="K250" s="3"/>
      <c r="L250" s="3"/>
      <c r="M250" s="3"/>
      <c r="N250" s="3"/>
      <c r="O250" s="3"/>
    </row>
    <row r="251" spans="11:15" ht="13" x14ac:dyDescent="0.15">
      <c r="K251" s="3"/>
      <c r="L251" s="3"/>
      <c r="M251" s="3"/>
      <c r="N251" s="3"/>
      <c r="O251" s="3"/>
    </row>
    <row r="252" spans="11:15" ht="13" x14ac:dyDescent="0.15">
      <c r="K252" s="3"/>
      <c r="L252" s="3"/>
      <c r="M252" s="3"/>
      <c r="N252" s="3"/>
      <c r="O252" s="3"/>
    </row>
    <row r="253" spans="11:15" ht="13" x14ac:dyDescent="0.15">
      <c r="K253" s="3"/>
      <c r="L253" s="3"/>
      <c r="M253" s="3"/>
      <c r="N253" s="3"/>
      <c r="O253" s="3"/>
    </row>
    <row r="254" spans="11:15" ht="13" x14ac:dyDescent="0.15">
      <c r="K254" s="3"/>
      <c r="L254" s="3"/>
      <c r="M254" s="3"/>
      <c r="N254" s="3"/>
      <c r="O254" s="3"/>
    </row>
    <row r="255" spans="11:15" ht="13" x14ac:dyDescent="0.15">
      <c r="K255" s="3"/>
      <c r="L255" s="3"/>
      <c r="M255" s="3"/>
      <c r="N255" s="3"/>
      <c r="O255" s="3"/>
    </row>
    <row r="256" spans="11:15" ht="13" x14ac:dyDescent="0.15">
      <c r="K256" s="3"/>
      <c r="L256" s="3"/>
      <c r="M256" s="3"/>
      <c r="N256" s="3"/>
      <c r="O256" s="3"/>
    </row>
    <row r="257" spans="11:15" ht="13" x14ac:dyDescent="0.15">
      <c r="K257" s="3"/>
      <c r="L257" s="3"/>
      <c r="M257" s="3"/>
      <c r="N257" s="3"/>
      <c r="O257" s="3"/>
    </row>
    <row r="258" spans="11:15" ht="13" x14ac:dyDescent="0.15">
      <c r="K258" s="3"/>
      <c r="L258" s="3"/>
      <c r="M258" s="3"/>
      <c r="N258" s="3"/>
      <c r="O258" s="3"/>
    </row>
    <row r="259" spans="11:15" ht="13" x14ac:dyDescent="0.15">
      <c r="K259" s="3"/>
      <c r="L259" s="3"/>
      <c r="M259" s="3"/>
      <c r="N259" s="3"/>
      <c r="O259" s="3"/>
    </row>
    <row r="260" spans="11:15" ht="13" x14ac:dyDescent="0.15">
      <c r="K260" s="3"/>
      <c r="L260" s="3"/>
      <c r="M260" s="3"/>
      <c r="N260" s="3"/>
      <c r="O260" s="3"/>
    </row>
    <row r="261" spans="11:15" ht="13" x14ac:dyDescent="0.15">
      <c r="K261" s="3"/>
      <c r="L261" s="3"/>
      <c r="M261" s="3"/>
      <c r="N261" s="3"/>
      <c r="O261" s="3"/>
    </row>
    <row r="262" spans="11:15" ht="13" x14ac:dyDescent="0.15">
      <c r="K262" s="3"/>
      <c r="L262" s="3"/>
      <c r="M262" s="3"/>
      <c r="N262" s="3"/>
      <c r="O262" s="3"/>
    </row>
    <row r="263" spans="11:15" ht="13" x14ac:dyDescent="0.15">
      <c r="K263" s="3"/>
      <c r="L263" s="3"/>
      <c r="M263" s="3"/>
      <c r="N263" s="3"/>
      <c r="O263" s="3"/>
    </row>
    <row r="264" spans="11:15" ht="13" x14ac:dyDescent="0.15">
      <c r="K264" s="3"/>
      <c r="L264" s="3"/>
      <c r="M264" s="3"/>
      <c r="N264" s="3"/>
      <c r="O264" s="3"/>
    </row>
    <row r="265" spans="11:15" ht="13" x14ac:dyDescent="0.15">
      <c r="K265" s="3"/>
      <c r="L265" s="3"/>
      <c r="M265" s="3"/>
      <c r="N265" s="3"/>
      <c r="O265" s="3"/>
    </row>
    <row r="266" spans="11:15" ht="13" x14ac:dyDescent="0.15">
      <c r="K266" s="3"/>
      <c r="L266" s="3"/>
      <c r="M266" s="3"/>
      <c r="N266" s="3"/>
      <c r="O266" s="3"/>
    </row>
    <row r="267" spans="11:15" ht="13" x14ac:dyDescent="0.15">
      <c r="K267" s="3"/>
      <c r="L267" s="3"/>
      <c r="M267" s="3"/>
      <c r="N267" s="3"/>
      <c r="O267" s="3"/>
    </row>
    <row r="268" spans="11:15" ht="13" x14ac:dyDescent="0.15">
      <c r="K268" s="3"/>
      <c r="L268" s="3"/>
      <c r="M268" s="3"/>
      <c r="N268" s="3"/>
      <c r="O268" s="3"/>
    </row>
    <row r="269" spans="11:15" ht="13" x14ac:dyDescent="0.15">
      <c r="K269" s="3"/>
      <c r="L269" s="3"/>
      <c r="M269" s="3"/>
      <c r="N269" s="3"/>
      <c r="O269" s="3"/>
    </row>
    <row r="270" spans="11:15" ht="13" x14ac:dyDescent="0.15">
      <c r="K270" s="3"/>
      <c r="L270" s="3"/>
      <c r="M270" s="3"/>
      <c r="N270" s="3"/>
      <c r="O270" s="3"/>
    </row>
    <row r="271" spans="11:15" ht="13" x14ac:dyDescent="0.15">
      <c r="K271" s="3"/>
      <c r="L271" s="3"/>
      <c r="M271" s="3"/>
      <c r="N271" s="3"/>
      <c r="O271" s="3"/>
    </row>
    <row r="272" spans="11:15" ht="13" x14ac:dyDescent="0.15">
      <c r="K272" s="3"/>
      <c r="L272" s="3"/>
      <c r="M272" s="3"/>
      <c r="N272" s="3"/>
      <c r="O272" s="3"/>
    </row>
    <row r="273" spans="11:15" ht="13" x14ac:dyDescent="0.15">
      <c r="K273" s="3"/>
      <c r="L273" s="3"/>
      <c r="M273" s="3"/>
      <c r="N273" s="3"/>
      <c r="O273" s="3"/>
    </row>
    <row r="274" spans="11:15" ht="13" x14ac:dyDescent="0.15">
      <c r="K274" s="3"/>
      <c r="L274" s="3"/>
      <c r="M274" s="3"/>
      <c r="N274" s="3"/>
      <c r="O274" s="3"/>
    </row>
    <row r="275" spans="11:15" ht="13" x14ac:dyDescent="0.15">
      <c r="K275" s="3"/>
      <c r="L275" s="3"/>
      <c r="M275" s="3"/>
      <c r="N275" s="3"/>
      <c r="O275" s="3"/>
    </row>
    <row r="276" spans="11:15" ht="13" x14ac:dyDescent="0.15">
      <c r="K276" s="3"/>
      <c r="L276" s="3"/>
      <c r="M276" s="3"/>
      <c r="N276" s="3"/>
      <c r="O276" s="3"/>
    </row>
    <row r="277" spans="11:15" ht="13" x14ac:dyDescent="0.15">
      <c r="K277" s="3"/>
      <c r="L277" s="3"/>
      <c r="M277" s="3"/>
      <c r="N277" s="3"/>
      <c r="O277" s="3"/>
    </row>
    <row r="278" spans="11:15" ht="13" x14ac:dyDescent="0.15">
      <c r="K278" s="3"/>
      <c r="L278" s="3"/>
      <c r="M278" s="3"/>
      <c r="N278" s="3"/>
      <c r="O278" s="3"/>
    </row>
    <row r="279" spans="11:15" ht="13" x14ac:dyDescent="0.15">
      <c r="K279" s="3"/>
      <c r="L279" s="3"/>
      <c r="M279" s="3"/>
      <c r="N279" s="3"/>
      <c r="O279" s="3"/>
    </row>
    <row r="280" spans="11:15" ht="13" x14ac:dyDescent="0.15">
      <c r="K280" s="3"/>
      <c r="L280" s="3"/>
      <c r="M280" s="3"/>
      <c r="N280" s="3"/>
      <c r="O280" s="3"/>
    </row>
    <row r="281" spans="11:15" ht="13" x14ac:dyDescent="0.15">
      <c r="K281" s="3"/>
      <c r="L281" s="3"/>
      <c r="M281" s="3"/>
      <c r="N281" s="3"/>
      <c r="O281" s="3"/>
    </row>
    <row r="282" spans="11:15" ht="13" x14ac:dyDescent="0.15">
      <c r="K282" s="3"/>
      <c r="L282" s="3"/>
      <c r="M282" s="3"/>
      <c r="N282" s="3"/>
      <c r="O282" s="3"/>
    </row>
    <row r="283" spans="11:15" ht="13" x14ac:dyDescent="0.15">
      <c r="K283" s="3"/>
      <c r="L283" s="3"/>
      <c r="M283" s="3"/>
      <c r="N283" s="3"/>
      <c r="O283" s="3"/>
    </row>
    <row r="284" spans="11:15" ht="13" x14ac:dyDescent="0.15">
      <c r="K284" s="3"/>
      <c r="L284" s="3"/>
      <c r="M284" s="3"/>
      <c r="N284" s="3"/>
      <c r="O284" s="3"/>
    </row>
    <row r="285" spans="11:15" ht="13" x14ac:dyDescent="0.15">
      <c r="K285" s="3"/>
      <c r="L285" s="3"/>
      <c r="M285" s="3"/>
      <c r="N285" s="3"/>
      <c r="O285" s="3"/>
    </row>
    <row r="286" spans="11:15" ht="13" x14ac:dyDescent="0.15">
      <c r="K286" s="3"/>
      <c r="L286" s="3"/>
      <c r="M286" s="3"/>
      <c r="N286" s="3"/>
      <c r="O286" s="3"/>
    </row>
    <row r="287" spans="11:15" ht="13" x14ac:dyDescent="0.15">
      <c r="K287" s="3"/>
      <c r="L287" s="3"/>
      <c r="M287" s="3"/>
      <c r="N287" s="3"/>
      <c r="O287" s="3"/>
    </row>
    <row r="288" spans="11:15" ht="13" x14ac:dyDescent="0.15">
      <c r="K288" s="3"/>
      <c r="L288" s="3"/>
      <c r="M288" s="3"/>
      <c r="N288" s="3"/>
      <c r="O288" s="3"/>
    </row>
    <row r="289" spans="11:15" ht="13" x14ac:dyDescent="0.15">
      <c r="K289" s="3"/>
      <c r="L289" s="3"/>
      <c r="M289" s="3"/>
      <c r="N289" s="3"/>
      <c r="O289" s="3"/>
    </row>
    <row r="290" spans="11:15" ht="13" x14ac:dyDescent="0.15">
      <c r="K290" s="3"/>
      <c r="L290" s="3"/>
      <c r="M290" s="3"/>
      <c r="N290" s="3"/>
      <c r="O290" s="3"/>
    </row>
    <row r="291" spans="11:15" ht="13" x14ac:dyDescent="0.15">
      <c r="K291" s="3"/>
      <c r="L291" s="3"/>
      <c r="M291" s="3"/>
      <c r="N291" s="3"/>
      <c r="O291" s="3"/>
    </row>
    <row r="292" spans="11:15" ht="13" x14ac:dyDescent="0.15">
      <c r="K292" s="3"/>
      <c r="L292" s="3"/>
      <c r="M292" s="3"/>
      <c r="N292" s="3"/>
      <c r="O292" s="3"/>
    </row>
    <row r="293" spans="11:15" ht="13" x14ac:dyDescent="0.15">
      <c r="K293" s="3"/>
      <c r="L293" s="3"/>
      <c r="M293" s="3"/>
      <c r="N293" s="3"/>
      <c r="O293" s="3"/>
    </row>
    <row r="294" spans="11:15" ht="13" x14ac:dyDescent="0.15">
      <c r="K294" s="3"/>
      <c r="L294" s="3"/>
      <c r="M294" s="3"/>
      <c r="N294" s="3"/>
      <c r="O294" s="3"/>
    </row>
    <row r="295" spans="11:15" ht="13" x14ac:dyDescent="0.15">
      <c r="K295" s="3"/>
      <c r="L295" s="3"/>
      <c r="M295" s="3"/>
      <c r="N295" s="3"/>
      <c r="O295" s="3"/>
    </row>
    <row r="296" spans="11:15" ht="13" x14ac:dyDescent="0.15">
      <c r="K296" s="3"/>
      <c r="L296" s="3"/>
      <c r="M296" s="3"/>
      <c r="N296" s="3"/>
      <c r="O296" s="3"/>
    </row>
    <row r="297" spans="11:15" ht="13" x14ac:dyDescent="0.15">
      <c r="K297" s="3"/>
      <c r="L297" s="3"/>
      <c r="M297" s="3"/>
      <c r="N297" s="3"/>
      <c r="O297" s="3"/>
    </row>
    <row r="298" spans="11:15" ht="13" x14ac:dyDescent="0.15">
      <c r="K298" s="3"/>
      <c r="L298" s="3"/>
      <c r="M298" s="3"/>
      <c r="N298" s="3"/>
      <c r="O298" s="3"/>
    </row>
    <row r="299" spans="11:15" ht="13" x14ac:dyDescent="0.15">
      <c r="K299" s="3"/>
      <c r="L299" s="3"/>
      <c r="M299" s="3"/>
      <c r="N299" s="3"/>
      <c r="O299" s="3"/>
    </row>
    <row r="300" spans="11:15" ht="13" x14ac:dyDescent="0.15">
      <c r="K300" s="3"/>
      <c r="L300" s="3"/>
      <c r="M300" s="3"/>
      <c r="N300" s="3"/>
      <c r="O300" s="3"/>
    </row>
    <row r="301" spans="11:15" ht="13" x14ac:dyDescent="0.15">
      <c r="K301" s="3"/>
      <c r="L301" s="3"/>
      <c r="M301" s="3"/>
      <c r="N301" s="3"/>
      <c r="O301" s="3"/>
    </row>
    <row r="302" spans="11:15" ht="13" x14ac:dyDescent="0.15">
      <c r="K302" s="3"/>
      <c r="L302" s="3"/>
      <c r="M302" s="3"/>
      <c r="N302" s="3"/>
      <c r="O302" s="3"/>
    </row>
    <row r="303" spans="11:15" ht="13" x14ac:dyDescent="0.15">
      <c r="K303" s="3"/>
      <c r="L303" s="3"/>
      <c r="M303" s="3"/>
      <c r="N303" s="3"/>
      <c r="O303" s="3"/>
    </row>
    <row r="304" spans="11:15" ht="13" x14ac:dyDescent="0.15">
      <c r="K304" s="3"/>
      <c r="L304" s="3"/>
      <c r="M304" s="3"/>
      <c r="N304" s="3"/>
      <c r="O304" s="3"/>
    </row>
    <row r="305" spans="11:15" ht="13" x14ac:dyDescent="0.15">
      <c r="K305" s="3"/>
      <c r="L305" s="3"/>
      <c r="M305" s="3"/>
      <c r="N305" s="3"/>
      <c r="O305" s="3"/>
    </row>
    <row r="306" spans="11:15" ht="13" x14ac:dyDescent="0.15">
      <c r="K306" s="3"/>
      <c r="L306" s="3"/>
      <c r="M306" s="3"/>
      <c r="N306" s="3"/>
      <c r="O306" s="3"/>
    </row>
    <row r="307" spans="11:15" ht="13" x14ac:dyDescent="0.15">
      <c r="K307" s="3"/>
      <c r="L307" s="3"/>
      <c r="M307" s="3"/>
      <c r="N307" s="3"/>
      <c r="O307" s="3"/>
    </row>
    <row r="308" spans="11:15" ht="13" x14ac:dyDescent="0.15">
      <c r="K308" s="3"/>
      <c r="L308" s="3"/>
      <c r="M308" s="3"/>
      <c r="N308" s="3"/>
      <c r="O308" s="3"/>
    </row>
    <row r="309" spans="11:15" ht="13" x14ac:dyDescent="0.15">
      <c r="K309" s="3"/>
      <c r="L309" s="3"/>
      <c r="M309" s="3"/>
      <c r="N309" s="3"/>
      <c r="O309" s="3"/>
    </row>
    <row r="310" spans="11:15" ht="13" x14ac:dyDescent="0.15">
      <c r="K310" s="3"/>
      <c r="L310" s="3"/>
      <c r="M310" s="3"/>
      <c r="N310" s="3"/>
      <c r="O310" s="3"/>
    </row>
    <row r="311" spans="11:15" ht="13" x14ac:dyDescent="0.15">
      <c r="K311" s="3"/>
      <c r="L311" s="3"/>
      <c r="M311" s="3"/>
      <c r="N311" s="3"/>
      <c r="O311" s="3"/>
    </row>
    <row r="312" spans="11:15" ht="13" x14ac:dyDescent="0.15">
      <c r="K312" s="3"/>
      <c r="L312" s="3"/>
      <c r="M312" s="3"/>
      <c r="N312" s="3"/>
      <c r="O312" s="3"/>
    </row>
    <row r="313" spans="11:15" ht="13" x14ac:dyDescent="0.15">
      <c r="K313" s="3"/>
      <c r="L313" s="3"/>
      <c r="M313" s="3"/>
      <c r="N313" s="3"/>
      <c r="O313" s="3"/>
    </row>
    <row r="314" spans="11:15" ht="13" x14ac:dyDescent="0.15">
      <c r="K314" s="3"/>
      <c r="L314" s="3"/>
      <c r="M314" s="3"/>
      <c r="N314" s="3"/>
      <c r="O314" s="3"/>
    </row>
    <row r="315" spans="11:15" ht="13" x14ac:dyDescent="0.15">
      <c r="K315" s="3"/>
      <c r="L315" s="3"/>
      <c r="M315" s="3"/>
      <c r="N315" s="3"/>
      <c r="O315" s="3"/>
    </row>
    <row r="316" spans="11:15" ht="13" x14ac:dyDescent="0.15">
      <c r="K316" s="3"/>
      <c r="L316" s="3"/>
      <c r="M316" s="3"/>
      <c r="N316" s="3"/>
      <c r="O316" s="3"/>
    </row>
    <row r="317" spans="11:15" ht="13" x14ac:dyDescent="0.15">
      <c r="K317" s="3"/>
      <c r="L317" s="3"/>
      <c r="M317" s="3"/>
      <c r="N317" s="3"/>
      <c r="O317" s="3"/>
    </row>
    <row r="318" spans="11:15" ht="13" x14ac:dyDescent="0.15">
      <c r="K318" s="3"/>
      <c r="L318" s="3"/>
      <c r="M318" s="3"/>
      <c r="N318" s="3"/>
      <c r="O318" s="3"/>
    </row>
    <row r="319" spans="11:15" ht="13" x14ac:dyDescent="0.15">
      <c r="K319" s="3"/>
      <c r="L319" s="3"/>
      <c r="M319" s="3"/>
      <c r="N319" s="3"/>
      <c r="O319" s="3"/>
    </row>
    <row r="320" spans="11:15" ht="13" x14ac:dyDescent="0.15">
      <c r="K320" s="3"/>
      <c r="L320" s="3"/>
      <c r="M320" s="3"/>
      <c r="N320" s="3"/>
      <c r="O320" s="3"/>
    </row>
    <row r="321" spans="11:15" ht="13" x14ac:dyDescent="0.15">
      <c r="K321" s="3"/>
      <c r="L321" s="3"/>
      <c r="M321" s="3"/>
      <c r="N321" s="3"/>
      <c r="O321" s="3"/>
    </row>
    <row r="322" spans="11:15" ht="13" x14ac:dyDescent="0.15">
      <c r="K322" s="3"/>
      <c r="L322" s="3"/>
      <c r="M322" s="3"/>
      <c r="N322" s="3"/>
      <c r="O322" s="3"/>
    </row>
    <row r="323" spans="11:15" ht="13" x14ac:dyDescent="0.15">
      <c r="K323" s="3"/>
      <c r="L323" s="3"/>
      <c r="M323" s="3"/>
      <c r="N323" s="3"/>
      <c r="O323" s="3"/>
    </row>
    <row r="324" spans="11:15" ht="13" x14ac:dyDescent="0.15">
      <c r="K324" s="3"/>
      <c r="L324" s="3"/>
      <c r="M324" s="3"/>
      <c r="N324" s="3"/>
      <c r="O324" s="3"/>
    </row>
    <row r="325" spans="11:15" ht="13" x14ac:dyDescent="0.15">
      <c r="K325" s="3"/>
      <c r="L325" s="3"/>
      <c r="M325" s="3"/>
      <c r="N325" s="3"/>
      <c r="O325" s="3"/>
    </row>
    <row r="326" spans="11:15" ht="13" x14ac:dyDescent="0.15">
      <c r="K326" s="3"/>
      <c r="L326" s="3"/>
      <c r="M326" s="3"/>
      <c r="N326" s="3"/>
      <c r="O326" s="3"/>
    </row>
    <row r="327" spans="11:15" ht="13" x14ac:dyDescent="0.15">
      <c r="K327" s="3"/>
      <c r="L327" s="3"/>
      <c r="M327" s="3"/>
      <c r="N327" s="3"/>
      <c r="O327" s="3"/>
    </row>
    <row r="328" spans="11:15" ht="13" x14ac:dyDescent="0.15">
      <c r="K328" s="3"/>
      <c r="L328" s="3"/>
      <c r="M328" s="3"/>
      <c r="N328" s="3"/>
      <c r="O328" s="3"/>
    </row>
    <row r="329" spans="11:15" ht="13" x14ac:dyDescent="0.15">
      <c r="K329" s="3"/>
      <c r="L329" s="3"/>
      <c r="M329" s="3"/>
      <c r="N329" s="3"/>
      <c r="O329" s="3"/>
    </row>
    <row r="330" spans="11:15" ht="13" x14ac:dyDescent="0.15">
      <c r="K330" s="3"/>
      <c r="L330" s="3"/>
      <c r="M330" s="3"/>
      <c r="N330" s="3"/>
      <c r="O330" s="3"/>
    </row>
    <row r="331" spans="11:15" ht="13" x14ac:dyDescent="0.15">
      <c r="K331" s="3"/>
      <c r="L331" s="3"/>
      <c r="M331" s="3"/>
      <c r="N331" s="3"/>
      <c r="O331" s="3"/>
    </row>
    <row r="332" spans="11:15" ht="13" x14ac:dyDescent="0.15">
      <c r="K332" s="3"/>
      <c r="L332" s="3"/>
      <c r="M332" s="3"/>
      <c r="N332" s="3"/>
      <c r="O332" s="3"/>
    </row>
    <row r="333" spans="11:15" ht="13" x14ac:dyDescent="0.15">
      <c r="K333" s="3"/>
      <c r="L333" s="3"/>
      <c r="M333" s="3"/>
      <c r="N333" s="3"/>
      <c r="O333" s="3"/>
    </row>
    <row r="334" spans="11:15" ht="13" x14ac:dyDescent="0.15">
      <c r="K334" s="3"/>
      <c r="L334" s="3"/>
      <c r="M334" s="3"/>
      <c r="N334" s="3"/>
      <c r="O334" s="3"/>
    </row>
    <row r="335" spans="11:15" ht="13" x14ac:dyDescent="0.15">
      <c r="K335" s="3"/>
      <c r="L335" s="3"/>
      <c r="M335" s="3"/>
      <c r="N335" s="3"/>
      <c r="O335" s="3"/>
    </row>
    <row r="336" spans="11:15" ht="13" x14ac:dyDescent="0.15">
      <c r="K336" s="3"/>
      <c r="L336" s="3"/>
      <c r="M336" s="3"/>
      <c r="N336" s="3"/>
      <c r="O336" s="3"/>
    </row>
    <row r="337" spans="11:15" ht="13" x14ac:dyDescent="0.15">
      <c r="K337" s="3"/>
      <c r="L337" s="3"/>
      <c r="M337" s="3"/>
      <c r="N337" s="3"/>
      <c r="O337" s="3"/>
    </row>
    <row r="338" spans="11:15" ht="13" x14ac:dyDescent="0.15">
      <c r="K338" s="3"/>
      <c r="L338" s="3"/>
      <c r="M338" s="3"/>
      <c r="N338" s="3"/>
      <c r="O338" s="3"/>
    </row>
    <row r="339" spans="11:15" ht="13" x14ac:dyDescent="0.15">
      <c r="K339" s="3"/>
      <c r="L339" s="3"/>
      <c r="M339" s="3"/>
      <c r="N339" s="3"/>
      <c r="O339" s="3"/>
    </row>
    <row r="340" spans="11:15" ht="13" x14ac:dyDescent="0.15">
      <c r="K340" s="3"/>
      <c r="L340" s="3"/>
      <c r="M340" s="3"/>
      <c r="N340" s="3"/>
      <c r="O340" s="3"/>
    </row>
    <row r="341" spans="11:15" ht="13" x14ac:dyDescent="0.15">
      <c r="K341" s="3"/>
      <c r="L341" s="3"/>
      <c r="M341" s="3"/>
      <c r="N341" s="3"/>
      <c r="O341" s="3"/>
    </row>
    <row r="342" spans="11:15" ht="13" x14ac:dyDescent="0.15">
      <c r="K342" s="3"/>
      <c r="L342" s="3"/>
      <c r="M342" s="3"/>
      <c r="N342" s="3"/>
      <c r="O342" s="3"/>
    </row>
    <row r="343" spans="11:15" ht="13" x14ac:dyDescent="0.15">
      <c r="K343" s="3"/>
      <c r="L343" s="3"/>
      <c r="M343" s="3"/>
      <c r="N343" s="3"/>
      <c r="O343" s="3"/>
    </row>
    <row r="344" spans="11:15" ht="13" x14ac:dyDescent="0.15">
      <c r="K344" s="3"/>
      <c r="L344" s="3"/>
      <c r="M344" s="3"/>
      <c r="N344" s="3"/>
      <c r="O344" s="3"/>
    </row>
    <row r="345" spans="11:15" ht="13" x14ac:dyDescent="0.15">
      <c r="K345" s="3"/>
      <c r="L345" s="3"/>
      <c r="M345" s="3"/>
      <c r="N345" s="3"/>
      <c r="O345" s="3"/>
    </row>
    <row r="346" spans="11:15" ht="13" x14ac:dyDescent="0.15">
      <c r="K346" s="3"/>
      <c r="L346" s="3"/>
      <c r="M346" s="3"/>
      <c r="N346" s="3"/>
      <c r="O346" s="3"/>
    </row>
    <row r="347" spans="11:15" ht="13" x14ac:dyDescent="0.15">
      <c r="K347" s="3"/>
      <c r="L347" s="3"/>
      <c r="M347" s="3"/>
      <c r="N347" s="3"/>
      <c r="O347" s="3"/>
    </row>
    <row r="348" spans="11:15" ht="13" x14ac:dyDescent="0.15">
      <c r="K348" s="3"/>
      <c r="L348" s="3"/>
      <c r="M348" s="3"/>
      <c r="N348" s="3"/>
      <c r="O348" s="3"/>
    </row>
    <row r="349" spans="11:15" ht="13" x14ac:dyDescent="0.15">
      <c r="K349" s="3"/>
      <c r="L349" s="3"/>
      <c r="M349" s="3"/>
      <c r="N349" s="3"/>
      <c r="O349" s="3"/>
    </row>
    <row r="350" spans="11:15" ht="13" x14ac:dyDescent="0.15">
      <c r="K350" s="3"/>
      <c r="L350" s="3"/>
      <c r="M350" s="3"/>
      <c r="N350" s="3"/>
      <c r="O350" s="3"/>
    </row>
    <row r="351" spans="11:15" ht="13" x14ac:dyDescent="0.15">
      <c r="K351" s="3"/>
      <c r="L351" s="3"/>
      <c r="M351" s="3"/>
      <c r="N351" s="3"/>
      <c r="O351" s="3"/>
    </row>
    <row r="352" spans="11:15" ht="13" x14ac:dyDescent="0.15">
      <c r="K352" s="3"/>
      <c r="L352" s="3"/>
      <c r="M352" s="3"/>
      <c r="N352" s="3"/>
      <c r="O352" s="3"/>
    </row>
    <row r="353" spans="11:15" ht="13" x14ac:dyDescent="0.15">
      <c r="K353" s="3"/>
      <c r="L353" s="3"/>
      <c r="M353" s="3"/>
      <c r="N353" s="3"/>
      <c r="O353" s="3"/>
    </row>
    <row r="354" spans="11:15" ht="13" x14ac:dyDescent="0.15">
      <c r="K354" s="3"/>
      <c r="L354" s="3"/>
      <c r="M354" s="3"/>
      <c r="N354" s="3"/>
      <c r="O354" s="3"/>
    </row>
    <row r="355" spans="11:15" ht="13" x14ac:dyDescent="0.15">
      <c r="K355" s="3"/>
      <c r="L355" s="3"/>
      <c r="M355" s="3"/>
      <c r="N355" s="3"/>
      <c r="O355" s="3"/>
    </row>
    <row r="356" spans="11:15" ht="13" x14ac:dyDescent="0.15">
      <c r="K356" s="3"/>
      <c r="L356" s="3"/>
      <c r="M356" s="3"/>
      <c r="N356" s="3"/>
      <c r="O356" s="3"/>
    </row>
    <row r="357" spans="11:15" ht="13" x14ac:dyDescent="0.15">
      <c r="K357" s="3"/>
      <c r="L357" s="3"/>
      <c r="M357" s="3"/>
      <c r="N357" s="3"/>
      <c r="O357" s="3"/>
    </row>
    <row r="358" spans="11:15" ht="13" x14ac:dyDescent="0.15">
      <c r="K358" s="3"/>
      <c r="L358" s="3"/>
      <c r="M358" s="3"/>
      <c r="N358" s="3"/>
      <c r="O358" s="3"/>
    </row>
    <row r="359" spans="11:15" ht="13" x14ac:dyDescent="0.15">
      <c r="K359" s="3"/>
      <c r="L359" s="3"/>
      <c r="M359" s="3"/>
      <c r="N359" s="3"/>
      <c r="O359" s="3"/>
    </row>
    <row r="360" spans="11:15" ht="13" x14ac:dyDescent="0.15">
      <c r="K360" s="3"/>
      <c r="L360" s="3"/>
      <c r="M360" s="3"/>
      <c r="N360" s="3"/>
      <c r="O360" s="3"/>
    </row>
    <row r="361" spans="11:15" ht="13" x14ac:dyDescent="0.15">
      <c r="K361" s="3"/>
      <c r="L361" s="3"/>
      <c r="M361" s="3"/>
      <c r="N361" s="3"/>
      <c r="O361" s="3"/>
    </row>
    <row r="362" spans="11:15" ht="13" x14ac:dyDescent="0.15">
      <c r="K362" s="3"/>
      <c r="L362" s="3"/>
      <c r="M362" s="3"/>
      <c r="N362" s="3"/>
      <c r="O362" s="3"/>
    </row>
    <row r="363" spans="11:15" ht="13" x14ac:dyDescent="0.15">
      <c r="K363" s="3"/>
      <c r="L363" s="3"/>
      <c r="M363" s="3"/>
      <c r="N363" s="3"/>
      <c r="O363" s="3"/>
    </row>
    <row r="364" spans="11:15" ht="13" x14ac:dyDescent="0.15">
      <c r="K364" s="3"/>
      <c r="L364" s="3"/>
      <c r="M364" s="3"/>
      <c r="N364" s="3"/>
      <c r="O364" s="3"/>
    </row>
    <row r="365" spans="11:15" ht="13" x14ac:dyDescent="0.15">
      <c r="K365" s="3"/>
      <c r="L365" s="3"/>
      <c r="M365" s="3"/>
      <c r="N365" s="3"/>
      <c r="O365" s="3"/>
    </row>
    <row r="366" spans="11:15" ht="13" x14ac:dyDescent="0.15">
      <c r="K366" s="3"/>
      <c r="L366" s="3"/>
      <c r="M366" s="3"/>
      <c r="N366" s="3"/>
      <c r="O366" s="3"/>
    </row>
    <row r="367" spans="11:15" ht="13" x14ac:dyDescent="0.15">
      <c r="K367" s="3"/>
      <c r="L367" s="3"/>
      <c r="M367" s="3"/>
      <c r="N367" s="3"/>
      <c r="O367" s="3"/>
    </row>
    <row r="368" spans="11:15" ht="13" x14ac:dyDescent="0.15">
      <c r="K368" s="3"/>
      <c r="L368" s="3"/>
      <c r="M368" s="3"/>
      <c r="N368" s="3"/>
      <c r="O368" s="3"/>
    </row>
    <row r="369" spans="11:15" ht="13" x14ac:dyDescent="0.15">
      <c r="K369" s="3"/>
      <c r="L369" s="3"/>
      <c r="M369" s="3"/>
      <c r="N369" s="3"/>
      <c r="O369" s="3"/>
    </row>
    <row r="370" spans="11:15" ht="13" x14ac:dyDescent="0.15">
      <c r="K370" s="3"/>
      <c r="L370" s="3"/>
      <c r="M370" s="3"/>
      <c r="N370" s="3"/>
      <c r="O370" s="3"/>
    </row>
    <row r="371" spans="11:15" ht="13" x14ac:dyDescent="0.15">
      <c r="K371" s="3"/>
      <c r="L371" s="3"/>
      <c r="M371" s="3"/>
      <c r="N371" s="3"/>
      <c r="O371" s="3"/>
    </row>
    <row r="372" spans="11:15" ht="13" x14ac:dyDescent="0.15">
      <c r="K372" s="3"/>
      <c r="L372" s="3"/>
      <c r="M372" s="3"/>
      <c r="N372" s="3"/>
      <c r="O372" s="3"/>
    </row>
    <row r="373" spans="11:15" ht="13" x14ac:dyDescent="0.15">
      <c r="K373" s="3"/>
      <c r="L373" s="3"/>
      <c r="M373" s="3"/>
      <c r="N373" s="3"/>
      <c r="O373" s="3"/>
    </row>
    <row r="374" spans="11:15" ht="13" x14ac:dyDescent="0.15">
      <c r="K374" s="3"/>
      <c r="L374" s="3"/>
      <c r="M374" s="3"/>
      <c r="N374" s="3"/>
      <c r="O374" s="3"/>
    </row>
    <row r="375" spans="11:15" ht="13" x14ac:dyDescent="0.15">
      <c r="K375" s="3"/>
      <c r="L375" s="3"/>
      <c r="M375" s="3"/>
      <c r="N375" s="3"/>
      <c r="O375" s="3"/>
    </row>
    <row r="376" spans="11:15" ht="13" x14ac:dyDescent="0.15">
      <c r="K376" s="3"/>
      <c r="L376" s="3"/>
      <c r="M376" s="3"/>
      <c r="N376" s="3"/>
      <c r="O376" s="3"/>
    </row>
    <row r="377" spans="11:15" ht="13" x14ac:dyDescent="0.15">
      <c r="K377" s="3"/>
      <c r="L377" s="3"/>
      <c r="M377" s="3"/>
      <c r="N377" s="3"/>
      <c r="O377" s="3"/>
    </row>
    <row r="378" spans="11:15" ht="13" x14ac:dyDescent="0.15">
      <c r="K378" s="3"/>
      <c r="L378" s="3"/>
      <c r="M378" s="3"/>
      <c r="N378" s="3"/>
      <c r="O378" s="3"/>
    </row>
    <row r="379" spans="11:15" ht="13" x14ac:dyDescent="0.15">
      <c r="K379" s="3"/>
      <c r="L379" s="3"/>
      <c r="M379" s="3"/>
      <c r="N379" s="3"/>
      <c r="O379" s="3"/>
    </row>
    <row r="380" spans="11:15" ht="13" x14ac:dyDescent="0.15">
      <c r="K380" s="3"/>
      <c r="L380" s="3"/>
      <c r="M380" s="3"/>
      <c r="N380" s="3"/>
      <c r="O380" s="3"/>
    </row>
    <row r="381" spans="11:15" ht="13" x14ac:dyDescent="0.15">
      <c r="K381" s="3"/>
      <c r="L381" s="3"/>
      <c r="M381" s="3"/>
      <c r="N381" s="3"/>
      <c r="O381" s="3"/>
    </row>
    <row r="382" spans="11:15" ht="13" x14ac:dyDescent="0.15">
      <c r="K382" s="3"/>
      <c r="L382" s="3"/>
      <c r="M382" s="3"/>
      <c r="N382" s="3"/>
      <c r="O382" s="3"/>
    </row>
    <row r="383" spans="11:15" ht="13" x14ac:dyDescent="0.15">
      <c r="K383" s="3"/>
      <c r="L383" s="3"/>
      <c r="M383" s="3"/>
      <c r="N383" s="3"/>
      <c r="O383" s="3"/>
    </row>
    <row r="384" spans="11:15" ht="13" x14ac:dyDescent="0.15">
      <c r="K384" s="3"/>
      <c r="L384" s="3"/>
      <c r="M384" s="3"/>
      <c r="N384" s="3"/>
      <c r="O384" s="3"/>
    </row>
    <row r="385" spans="11:15" ht="13" x14ac:dyDescent="0.15">
      <c r="K385" s="3"/>
      <c r="L385" s="3"/>
      <c r="M385" s="3"/>
      <c r="N385" s="3"/>
      <c r="O385" s="3"/>
    </row>
    <row r="386" spans="11:15" ht="13" x14ac:dyDescent="0.15">
      <c r="K386" s="3"/>
      <c r="L386" s="3"/>
      <c r="M386" s="3"/>
      <c r="N386" s="3"/>
      <c r="O386" s="3"/>
    </row>
    <row r="387" spans="11:15" ht="13" x14ac:dyDescent="0.15">
      <c r="K387" s="3"/>
      <c r="L387" s="3"/>
      <c r="M387" s="3"/>
      <c r="N387" s="3"/>
      <c r="O387" s="3"/>
    </row>
    <row r="388" spans="11:15" ht="13" x14ac:dyDescent="0.15">
      <c r="K388" s="3"/>
      <c r="L388" s="3"/>
      <c r="M388" s="3"/>
      <c r="N388" s="3"/>
      <c r="O388" s="3"/>
    </row>
    <row r="389" spans="11:15" ht="13" x14ac:dyDescent="0.15">
      <c r="K389" s="3"/>
      <c r="L389" s="3"/>
      <c r="M389" s="3"/>
      <c r="N389" s="3"/>
      <c r="O389" s="3"/>
    </row>
    <row r="390" spans="11:15" ht="13" x14ac:dyDescent="0.15">
      <c r="K390" s="3"/>
      <c r="L390" s="3"/>
      <c r="M390" s="3"/>
      <c r="N390" s="3"/>
      <c r="O390" s="3"/>
    </row>
    <row r="391" spans="11:15" ht="13" x14ac:dyDescent="0.15">
      <c r="K391" s="3"/>
      <c r="L391" s="3"/>
      <c r="M391" s="3"/>
      <c r="N391" s="3"/>
      <c r="O391" s="3"/>
    </row>
    <row r="392" spans="11:15" ht="13" x14ac:dyDescent="0.15">
      <c r="K392" s="3"/>
      <c r="L392" s="3"/>
      <c r="M392" s="3"/>
      <c r="N392" s="3"/>
      <c r="O392" s="3"/>
    </row>
    <row r="393" spans="11:15" ht="13" x14ac:dyDescent="0.15">
      <c r="K393" s="3"/>
      <c r="L393" s="3"/>
      <c r="M393" s="3"/>
      <c r="N393" s="3"/>
      <c r="O393" s="3"/>
    </row>
    <row r="394" spans="11:15" ht="13" x14ac:dyDescent="0.15">
      <c r="K394" s="3"/>
      <c r="L394" s="3"/>
      <c r="M394" s="3"/>
      <c r="N394" s="3"/>
      <c r="O394" s="3"/>
    </row>
    <row r="395" spans="11:15" ht="13" x14ac:dyDescent="0.15">
      <c r="K395" s="3"/>
      <c r="L395" s="3"/>
      <c r="M395" s="3"/>
      <c r="N395" s="3"/>
      <c r="O395" s="3"/>
    </row>
    <row r="396" spans="11:15" ht="13" x14ac:dyDescent="0.15">
      <c r="K396" s="3"/>
      <c r="L396" s="3"/>
      <c r="M396" s="3"/>
      <c r="N396" s="3"/>
      <c r="O396" s="3"/>
    </row>
    <row r="397" spans="11:15" ht="13" x14ac:dyDescent="0.15">
      <c r="K397" s="3"/>
      <c r="L397" s="3"/>
      <c r="M397" s="3"/>
      <c r="N397" s="3"/>
      <c r="O397" s="3"/>
    </row>
    <row r="398" spans="11:15" ht="13" x14ac:dyDescent="0.15">
      <c r="K398" s="3"/>
      <c r="L398" s="3"/>
      <c r="M398" s="3"/>
      <c r="N398" s="3"/>
      <c r="O398" s="3"/>
    </row>
    <row r="399" spans="11:15" ht="13" x14ac:dyDescent="0.15">
      <c r="K399" s="3"/>
      <c r="L399" s="3"/>
      <c r="M399" s="3"/>
      <c r="N399" s="3"/>
      <c r="O399" s="3"/>
    </row>
    <row r="400" spans="11:15" ht="13" x14ac:dyDescent="0.15">
      <c r="K400" s="3"/>
      <c r="L400" s="3"/>
      <c r="M400" s="3"/>
      <c r="N400" s="3"/>
      <c r="O400" s="3"/>
    </row>
    <row r="401" spans="11:15" ht="13" x14ac:dyDescent="0.15">
      <c r="K401" s="3"/>
      <c r="L401" s="3"/>
      <c r="M401" s="3"/>
      <c r="N401" s="3"/>
      <c r="O401" s="3"/>
    </row>
    <row r="402" spans="11:15" ht="13" x14ac:dyDescent="0.15">
      <c r="K402" s="3"/>
      <c r="L402" s="3"/>
      <c r="M402" s="3"/>
      <c r="N402" s="3"/>
      <c r="O402" s="3"/>
    </row>
    <row r="403" spans="11:15" ht="13" x14ac:dyDescent="0.15">
      <c r="K403" s="3"/>
      <c r="L403" s="3"/>
      <c r="M403" s="3"/>
      <c r="N403" s="3"/>
      <c r="O403" s="3"/>
    </row>
    <row r="404" spans="11:15" ht="13" x14ac:dyDescent="0.15">
      <c r="K404" s="3"/>
      <c r="L404" s="3"/>
      <c r="M404" s="3"/>
      <c r="N404" s="3"/>
      <c r="O404" s="3"/>
    </row>
    <row r="405" spans="11:15" ht="13" x14ac:dyDescent="0.15">
      <c r="K405" s="3"/>
      <c r="L405" s="3"/>
      <c r="M405" s="3"/>
      <c r="N405" s="3"/>
      <c r="O405" s="3"/>
    </row>
    <row r="406" spans="11:15" ht="13" x14ac:dyDescent="0.15">
      <c r="K406" s="3"/>
      <c r="L406" s="3"/>
      <c r="M406" s="3"/>
      <c r="N406" s="3"/>
      <c r="O406" s="3"/>
    </row>
    <row r="407" spans="11:15" ht="13" x14ac:dyDescent="0.15">
      <c r="K407" s="3"/>
      <c r="L407" s="3"/>
      <c r="M407" s="3"/>
      <c r="N407" s="3"/>
      <c r="O407" s="3"/>
    </row>
    <row r="408" spans="11:15" ht="13" x14ac:dyDescent="0.15">
      <c r="K408" s="3"/>
      <c r="L408" s="3"/>
      <c r="M408" s="3"/>
      <c r="N408" s="3"/>
      <c r="O408" s="3"/>
    </row>
    <row r="409" spans="11:15" ht="13" x14ac:dyDescent="0.15">
      <c r="K409" s="3"/>
      <c r="L409" s="3"/>
      <c r="M409" s="3"/>
      <c r="N409" s="3"/>
      <c r="O409" s="3"/>
    </row>
    <row r="410" spans="11:15" ht="13" x14ac:dyDescent="0.15">
      <c r="K410" s="3"/>
      <c r="L410" s="3"/>
      <c r="M410" s="3"/>
      <c r="N410" s="3"/>
      <c r="O410" s="3"/>
    </row>
    <row r="411" spans="11:15" ht="13" x14ac:dyDescent="0.15">
      <c r="K411" s="3"/>
      <c r="L411" s="3"/>
      <c r="M411" s="3"/>
      <c r="N411" s="3"/>
      <c r="O411" s="3"/>
    </row>
    <row r="412" spans="11:15" ht="13" x14ac:dyDescent="0.15">
      <c r="K412" s="3"/>
      <c r="L412" s="3"/>
      <c r="M412" s="3"/>
      <c r="N412" s="3"/>
      <c r="O412" s="3"/>
    </row>
    <row r="413" spans="11:15" ht="13" x14ac:dyDescent="0.15">
      <c r="K413" s="3"/>
      <c r="L413" s="3"/>
      <c r="M413" s="3"/>
      <c r="N413" s="3"/>
      <c r="O413" s="3"/>
    </row>
    <row r="414" spans="11:15" ht="13" x14ac:dyDescent="0.15">
      <c r="K414" s="3"/>
      <c r="L414" s="3"/>
      <c r="M414" s="3"/>
      <c r="N414" s="3"/>
      <c r="O414" s="3"/>
    </row>
    <row r="415" spans="11:15" ht="13" x14ac:dyDescent="0.15">
      <c r="K415" s="3"/>
      <c r="L415" s="3"/>
      <c r="M415" s="3"/>
      <c r="N415" s="3"/>
      <c r="O415" s="3"/>
    </row>
    <row r="416" spans="11:15" ht="13" x14ac:dyDescent="0.15">
      <c r="K416" s="3"/>
      <c r="L416" s="3"/>
      <c r="M416" s="3"/>
      <c r="N416" s="3"/>
      <c r="O416" s="3"/>
    </row>
    <row r="417" spans="11:15" ht="13" x14ac:dyDescent="0.15">
      <c r="K417" s="3"/>
      <c r="L417" s="3"/>
      <c r="M417" s="3"/>
      <c r="N417" s="3"/>
      <c r="O417" s="3"/>
    </row>
    <row r="418" spans="11:15" ht="13" x14ac:dyDescent="0.15">
      <c r="K418" s="3"/>
      <c r="L418" s="3"/>
      <c r="M418" s="3"/>
      <c r="N418" s="3"/>
      <c r="O418" s="3"/>
    </row>
    <row r="419" spans="11:15" ht="13" x14ac:dyDescent="0.15">
      <c r="K419" s="3"/>
      <c r="L419" s="3"/>
      <c r="M419" s="3"/>
      <c r="N419" s="3"/>
      <c r="O419" s="3"/>
    </row>
    <row r="420" spans="11:15" ht="13" x14ac:dyDescent="0.15">
      <c r="K420" s="3"/>
      <c r="L420" s="3"/>
      <c r="M420" s="3"/>
      <c r="N420" s="3"/>
      <c r="O420" s="3"/>
    </row>
    <row r="421" spans="11:15" ht="13" x14ac:dyDescent="0.15">
      <c r="K421" s="3"/>
      <c r="L421" s="3"/>
      <c r="M421" s="3"/>
      <c r="N421" s="3"/>
      <c r="O421" s="3"/>
    </row>
    <row r="422" spans="11:15" ht="13" x14ac:dyDescent="0.15">
      <c r="K422" s="3"/>
      <c r="L422" s="3"/>
      <c r="M422" s="3"/>
      <c r="N422" s="3"/>
      <c r="O422" s="3"/>
    </row>
    <row r="423" spans="11:15" ht="13" x14ac:dyDescent="0.15">
      <c r="K423" s="3"/>
      <c r="L423" s="3"/>
      <c r="M423" s="3"/>
      <c r="N423" s="3"/>
      <c r="O423" s="3"/>
    </row>
    <row r="424" spans="11:15" ht="13" x14ac:dyDescent="0.15">
      <c r="K424" s="3"/>
      <c r="L424" s="3"/>
      <c r="M424" s="3"/>
      <c r="N424" s="3"/>
      <c r="O424" s="3"/>
    </row>
    <row r="425" spans="11:15" ht="13" x14ac:dyDescent="0.15">
      <c r="K425" s="3"/>
      <c r="L425" s="3"/>
      <c r="M425" s="3"/>
      <c r="N425" s="3"/>
      <c r="O425" s="3"/>
    </row>
    <row r="426" spans="11:15" ht="13" x14ac:dyDescent="0.15">
      <c r="K426" s="3"/>
      <c r="L426" s="3"/>
      <c r="M426" s="3"/>
      <c r="N426" s="3"/>
      <c r="O426" s="3"/>
    </row>
    <row r="427" spans="11:15" ht="13" x14ac:dyDescent="0.15">
      <c r="K427" s="3"/>
      <c r="L427" s="3"/>
      <c r="M427" s="3"/>
      <c r="N427" s="3"/>
      <c r="O427" s="3"/>
    </row>
    <row r="428" spans="11:15" ht="13" x14ac:dyDescent="0.15">
      <c r="K428" s="3"/>
      <c r="L428" s="3"/>
      <c r="M428" s="3"/>
      <c r="N428" s="3"/>
      <c r="O428" s="3"/>
    </row>
    <row r="429" spans="11:15" ht="13" x14ac:dyDescent="0.15">
      <c r="K429" s="3"/>
      <c r="L429" s="3"/>
      <c r="M429" s="3"/>
      <c r="N429" s="3"/>
      <c r="O429" s="3"/>
    </row>
    <row r="430" spans="11:15" ht="13" x14ac:dyDescent="0.15">
      <c r="K430" s="3"/>
      <c r="L430" s="3"/>
      <c r="M430" s="3"/>
      <c r="N430" s="3"/>
      <c r="O430" s="3"/>
    </row>
    <row r="431" spans="11:15" ht="13" x14ac:dyDescent="0.15">
      <c r="K431" s="3"/>
      <c r="L431" s="3"/>
      <c r="M431" s="3"/>
      <c r="N431" s="3"/>
      <c r="O431" s="3"/>
    </row>
    <row r="432" spans="11:15" ht="13" x14ac:dyDescent="0.15">
      <c r="K432" s="3"/>
      <c r="L432" s="3"/>
      <c r="M432" s="3"/>
      <c r="N432" s="3"/>
      <c r="O432" s="3"/>
    </row>
    <row r="433" spans="11:15" ht="13" x14ac:dyDescent="0.15">
      <c r="K433" s="3"/>
      <c r="L433" s="3"/>
      <c r="M433" s="3"/>
      <c r="N433" s="3"/>
      <c r="O433" s="3"/>
    </row>
    <row r="434" spans="11:15" ht="13" x14ac:dyDescent="0.15">
      <c r="K434" s="3"/>
      <c r="L434" s="3"/>
      <c r="M434" s="3"/>
      <c r="N434" s="3"/>
      <c r="O434" s="3"/>
    </row>
    <row r="435" spans="11:15" ht="13" x14ac:dyDescent="0.15">
      <c r="K435" s="3"/>
      <c r="L435" s="3"/>
      <c r="M435" s="3"/>
      <c r="N435" s="3"/>
      <c r="O435" s="3"/>
    </row>
    <row r="436" spans="11:15" ht="13" x14ac:dyDescent="0.15">
      <c r="K436" s="3"/>
      <c r="L436" s="3"/>
      <c r="M436" s="3"/>
      <c r="N436" s="3"/>
      <c r="O436" s="3"/>
    </row>
    <row r="437" spans="11:15" ht="13" x14ac:dyDescent="0.15">
      <c r="K437" s="3"/>
      <c r="L437" s="3"/>
      <c r="M437" s="3"/>
      <c r="N437" s="3"/>
      <c r="O437" s="3"/>
    </row>
    <row r="438" spans="11:15" ht="13" x14ac:dyDescent="0.15">
      <c r="K438" s="3"/>
      <c r="L438" s="3"/>
      <c r="M438" s="3"/>
      <c r="N438" s="3"/>
      <c r="O438" s="3"/>
    </row>
    <row r="439" spans="11:15" ht="13" x14ac:dyDescent="0.15">
      <c r="K439" s="3"/>
      <c r="L439" s="3"/>
      <c r="M439" s="3"/>
      <c r="N439" s="3"/>
      <c r="O439" s="3"/>
    </row>
    <row r="440" spans="11:15" ht="13" x14ac:dyDescent="0.15">
      <c r="K440" s="3"/>
      <c r="L440" s="3"/>
      <c r="M440" s="3"/>
      <c r="N440" s="3"/>
      <c r="O440" s="3"/>
    </row>
    <row r="441" spans="11:15" ht="13" x14ac:dyDescent="0.15">
      <c r="K441" s="3"/>
      <c r="L441" s="3"/>
      <c r="M441" s="3"/>
      <c r="N441" s="3"/>
      <c r="O441" s="3"/>
    </row>
    <row r="442" spans="11:15" ht="13" x14ac:dyDescent="0.15">
      <c r="K442" s="3"/>
      <c r="L442" s="3"/>
      <c r="M442" s="3"/>
      <c r="N442" s="3"/>
      <c r="O442" s="3"/>
    </row>
    <row r="443" spans="11:15" ht="13" x14ac:dyDescent="0.15">
      <c r="K443" s="3"/>
      <c r="L443" s="3"/>
      <c r="M443" s="3"/>
      <c r="N443" s="3"/>
      <c r="O443" s="3"/>
    </row>
    <row r="444" spans="11:15" ht="13" x14ac:dyDescent="0.15">
      <c r="K444" s="3"/>
      <c r="L444" s="3"/>
      <c r="M444" s="3"/>
      <c r="N444" s="3"/>
      <c r="O444" s="3"/>
    </row>
    <row r="445" spans="11:15" ht="13" x14ac:dyDescent="0.15">
      <c r="K445" s="3"/>
      <c r="L445" s="3"/>
      <c r="M445" s="3"/>
      <c r="N445" s="3"/>
      <c r="O445" s="3"/>
    </row>
    <row r="446" spans="11:15" ht="13" x14ac:dyDescent="0.15">
      <c r="K446" s="3"/>
      <c r="L446" s="3"/>
      <c r="M446" s="3"/>
      <c r="N446" s="3"/>
      <c r="O446" s="3"/>
    </row>
    <row r="447" spans="11:15" ht="13" x14ac:dyDescent="0.15">
      <c r="K447" s="3"/>
      <c r="L447" s="3"/>
      <c r="M447" s="3"/>
      <c r="N447" s="3"/>
      <c r="O447" s="3"/>
    </row>
    <row r="448" spans="11:15" ht="13" x14ac:dyDescent="0.15">
      <c r="K448" s="3"/>
      <c r="L448" s="3"/>
      <c r="M448" s="3"/>
      <c r="N448" s="3"/>
      <c r="O448" s="3"/>
    </row>
    <row r="449" spans="11:15" ht="13" x14ac:dyDescent="0.15">
      <c r="K449" s="3"/>
      <c r="L449" s="3"/>
      <c r="M449" s="3"/>
      <c r="N449" s="3"/>
      <c r="O449" s="3"/>
    </row>
    <row r="450" spans="11:15" ht="13" x14ac:dyDescent="0.15">
      <c r="K450" s="3"/>
      <c r="L450" s="3"/>
      <c r="M450" s="3"/>
      <c r="N450" s="3"/>
      <c r="O450" s="3"/>
    </row>
    <row r="451" spans="11:15" ht="13" x14ac:dyDescent="0.15">
      <c r="K451" s="3"/>
      <c r="L451" s="3"/>
      <c r="M451" s="3"/>
      <c r="N451" s="3"/>
      <c r="O451" s="3"/>
    </row>
    <row r="452" spans="11:15" ht="13" x14ac:dyDescent="0.15">
      <c r="K452" s="3"/>
      <c r="L452" s="3"/>
      <c r="M452" s="3"/>
      <c r="N452" s="3"/>
      <c r="O452" s="3"/>
    </row>
    <row r="453" spans="11:15" ht="13" x14ac:dyDescent="0.15">
      <c r="K453" s="3"/>
      <c r="L453" s="3"/>
      <c r="M453" s="3"/>
      <c r="N453" s="3"/>
      <c r="O453" s="3"/>
    </row>
    <row r="454" spans="11:15" ht="13" x14ac:dyDescent="0.15">
      <c r="K454" s="3"/>
      <c r="L454" s="3"/>
      <c r="M454" s="3"/>
      <c r="N454" s="3"/>
      <c r="O454" s="3"/>
    </row>
    <row r="455" spans="11:15" ht="13" x14ac:dyDescent="0.15">
      <c r="K455" s="3"/>
      <c r="L455" s="3"/>
      <c r="M455" s="3"/>
      <c r="N455" s="3"/>
      <c r="O455" s="3"/>
    </row>
    <row r="456" spans="11:15" ht="13" x14ac:dyDescent="0.15">
      <c r="K456" s="3"/>
      <c r="L456" s="3"/>
      <c r="M456" s="3"/>
      <c r="N456" s="3"/>
      <c r="O456" s="3"/>
    </row>
    <row r="457" spans="11:15" ht="13" x14ac:dyDescent="0.15">
      <c r="K457" s="3"/>
      <c r="L457" s="3"/>
      <c r="M457" s="3"/>
      <c r="N457" s="3"/>
      <c r="O457" s="3"/>
    </row>
    <row r="458" spans="11:15" ht="13" x14ac:dyDescent="0.15">
      <c r="K458" s="3"/>
      <c r="L458" s="3"/>
      <c r="M458" s="3"/>
      <c r="N458" s="3"/>
      <c r="O458" s="3"/>
    </row>
    <row r="459" spans="11:15" ht="13" x14ac:dyDescent="0.15">
      <c r="K459" s="3"/>
      <c r="L459" s="3"/>
      <c r="M459" s="3"/>
      <c r="N459" s="3"/>
      <c r="O459" s="3"/>
    </row>
    <row r="460" spans="11:15" ht="13" x14ac:dyDescent="0.15">
      <c r="K460" s="3"/>
      <c r="L460" s="3"/>
      <c r="M460" s="3"/>
      <c r="N460" s="3"/>
      <c r="O460" s="3"/>
    </row>
    <row r="461" spans="11:15" ht="13" x14ac:dyDescent="0.15">
      <c r="K461" s="3"/>
      <c r="L461" s="3"/>
      <c r="M461" s="3"/>
      <c r="N461" s="3"/>
      <c r="O461" s="3"/>
    </row>
    <row r="462" spans="11:15" ht="13" x14ac:dyDescent="0.15">
      <c r="K462" s="3"/>
      <c r="L462" s="3"/>
      <c r="M462" s="3"/>
      <c r="N462" s="3"/>
      <c r="O462" s="3"/>
    </row>
    <row r="463" spans="11:15" ht="13" x14ac:dyDescent="0.15">
      <c r="K463" s="3"/>
      <c r="L463" s="3"/>
      <c r="M463" s="3"/>
      <c r="N463" s="3"/>
      <c r="O463" s="3"/>
    </row>
    <row r="464" spans="11:15" ht="13" x14ac:dyDescent="0.15">
      <c r="K464" s="3"/>
      <c r="L464" s="3"/>
      <c r="M464" s="3"/>
      <c r="N464" s="3"/>
      <c r="O464" s="3"/>
    </row>
    <row r="465" spans="11:15" ht="13" x14ac:dyDescent="0.15">
      <c r="K465" s="3"/>
      <c r="L465" s="3"/>
      <c r="M465" s="3"/>
      <c r="N465" s="3"/>
      <c r="O465" s="3"/>
    </row>
    <row r="466" spans="11:15" ht="13" x14ac:dyDescent="0.15">
      <c r="K466" s="3"/>
      <c r="L466" s="3"/>
      <c r="M466" s="3"/>
      <c r="N466" s="3"/>
      <c r="O466" s="3"/>
    </row>
    <row r="467" spans="11:15" ht="13" x14ac:dyDescent="0.15">
      <c r="K467" s="3"/>
      <c r="L467" s="3"/>
      <c r="M467" s="3"/>
      <c r="N467" s="3"/>
      <c r="O467" s="3"/>
    </row>
    <row r="468" spans="11:15" ht="13" x14ac:dyDescent="0.15">
      <c r="K468" s="3"/>
      <c r="L468" s="3"/>
      <c r="M468" s="3"/>
      <c r="N468" s="3"/>
      <c r="O468" s="3"/>
    </row>
    <row r="469" spans="11:15" ht="13" x14ac:dyDescent="0.15">
      <c r="K469" s="3"/>
      <c r="L469" s="3"/>
      <c r="M469" s="3"/>
      <c r="N469" s="3"/>
      <c r="O469" s="3"/>
    </row>
    <row r="470" spans="11:15" ht="13" x14ac:dyDescent="0.15">
      <c r="K470" s="3"/>
      <c r="L470" s="3"/>
      <c r="M470" s="3"/>
      <c r="N470" s="3"/>
      <c r="O470" s="3"/>
    </row>
    <row r="471" spans="11:15" ht="13" x14ac:dyDescent="0.15">
      <c r="K471" s="3"/>
      <c r="L471" s="3"/>
      <c r="M471" s="3"/>
      <c r="N471" s="3"/>
      <c r="O471" s="3"/>
    </row>
    <row r="472" spans="11:15" ht="13" x14ac:dyDescent="0.15">
      <c r="K472" s="3"/>
      <c r="L472" s="3"/>
      <c r="M472" s="3"/>
      <c r="N472" s="3"/>
      <c r="O472" s="3"/>
    </row>
    <row r="473" spans="11:15" ht="13" x14ac:dyDescent="0.15">
      <c r="K473" s="3"/>
      <c r="L473" s="3"/>
      <c r="M473" s="3"/>
      <c r="N473" s="3"/>
      <c r="O473" s="3"/>
    </row>
    <row r="474" spans="11:15" ht="13" x14ac:dyDescent="0.15">
      <c r="K474" s="3"/>
      <c r="L474" s="3"/>
      <c r="M474" s="3"/>
      <c r="N474" s="3"/>
      <c r="O474" s="3"/>
    </row>
    <row r="475" spans="11:15" ht="13" x14ac:dyDescent="0.15">
      <c r="K475" s="3"/>
      <c r="L475" s="3"/>
      <c r="M475" s="3"/>
      <c r="N475" s="3"/>
      <c r="O475" s="3"/>
    </row>
    <row r="476" spans="11:15" ht="13" x14ac:dyDescent="0.15">
      <c r="K476" s="3"/>
      <c r="L476" s="3"/>
      <c r="M476" s="3"/>
      <c r="N476" s="3"/>
      <c r="O476" s="3"/>
    </row>
    <row r="477" spans="11:15" ht="13" x14ac:dyDescent="0.15">
      <c r="K477" s="3"/>
      <c r="L477" s="3"/>
      <c r="M477" s="3"/>
      <c r="N477" s="3"/>
      <c r="O477" s="3"/>
    </row>
    <row r="478" spans="11:15" ht="13" x14ac:dyDescent="0.15">
      <c r="K478" s="3"/>
      <c r="L478" s="3"/>
      <c r="M478" s="3"/>
      <c r="N478" s="3"/>
      <c r="O478" s="3"/>
    </row>
    <row r="479" spans="11:15" ht="13" x14ac:dyDescent="0.15">
      <c r="K479" s="3"/>
      <c r="L479" s="3"/>
      <c r="M479" s="3"/>
      <c r="N479" s="3"/>
      <c r="O479" s="3"/>
    </row>
    <row r="480" spans="11:15" ht="13" x14ac:dyDescent="0.15">
      <c r="K480" s="3"/>
      <c r="L480" s="3"/>
      <c r="M480" s="3"/>
      <c r="N480" s="3"/>
      <c r="O480" s="3"/>
    </row>
    <row r="481" spans="11:15" ht="13" x14ac:dyDescent="0.15">
      <c r="K481" s="3"/>
      <c r="L481" s="3"/>
      <c r="M481" s="3"/>
      <c r="N481" s="3"/>
      <c r="O481" s="3"/>
    </row>
    <row r="482" spans="11:15" ht="13" x14ac:dyDescent="0.15">
      <c r="K482" s="3"/>
      <c r="L482" s="3"/>
      <c r="M482" s="3"/>
      <c r="N482" s="3"/>
      <c r="O482" s="3"/>
    </row>
    <row r="483" spans="11:15" ht="13" x14ac:dyDescent="0.15">
      <c r="K483" s="3"/>
      <c r="L483" s="3"/>
      <c r="M483" s="3"/>
      <c r="N483" s="3"/>
      <c r="O483" s="3"/>
    </row>
    <row r="484" spans="11:15" ht="13" x14ac:dyDescent="0.15">
      <c r="K484" s="3"/>
      <c r="L484" s="3"/>
      <c r="M484" s="3"/>
      <c r="N484" s="3"/>
      <c r="O484" s="3"/>
    </row>
    <row r="485" spans="11:15" ht="13" x14ac:dyDescent="0.15">
      <c r="K485" s="3"/>
      <c r="L485" s="3"/>
      <c r="M485" s="3"/>
      <c r="N485" s="3"/>
      <c r="O485" s="3"/>
    </row>
    <row r="486" spans="11:15" ht="13" x14ac:dyDescent="0.15">
      <c r="K486" s="3"/>
      <c r="L486" s="3"/>
      <c r="M486" s="3"/>
      <c r="N486" s="3"/>
      <c r="O486" s="3"/>
    </row>
    <row r="487" spans="11:15" ht="13" x14ac:dyDescent="0.15">
      <c r="K487" s="3"/>
      <c r="L487" s="3"/>
      <c r="M487" s="3"/>
      <c r="N487" s="3"/>
      <c r="O487" s="3"/>
    </row>
    <row r="488" spans="11:15" ht="13" x14ac:dyDescent="0.15">
      <c r="K488" s="3"/>
      <c r="L488" s="3"/>
      <c r="M488" s="3"/>
      <c r="N488" s="3"/>
      <c r="O488" s="3"/>
    </row>
    <row r="489" spans="11:15" ht="13" x14ac:dyDescent="0.15">
      <c r="K489" s="3"/>
      <c r="L489" s="3"/>
      <c r="M489" s="3"/>
      <c r="N489" s="3"/>
      <c r="O489" s="3"/>
    </row>
    <row r="490" spans="11:15" ht="13" x14ac:dyDescent="0.15">
      <c r="K490" s="3"/>
      <c r="L490" s="3"/>
      <c r="M490" s="3"/>
      <c r="N490" s="3"/>
      <c r="O490" s="3"/>
    </row>
    <row r="491" spans="11:15" ht="13" x14ac:dyDescent="0.15">
      <c r="K491" s="3"/>
      <c r="L491" s="3"/>
      <c r="M491" s="3"/>
      <c r="N491" s="3"/>
      <c r="O491" s="3"/>
    </row>
    <row r="492" spans="11:15" ht="13" x14ac:dyDescent="0.15">
      <c r="K492" s="3"/>
      <c r="L492" s="3"/>
      <c r="M492" s="3"/>
      <c r="N492" s="3"/>
      <c r="O492" s="3"/>
    </row>
    <row r="493" spans="11:15" ht="13" x14ac:dyDescent="0.15">
      <c r="K493" s="3"/>
      <c r="L493" s="3"/>
      <c r="M493" s="3"/>
      <c r="N493" s="3"/>
      <c r="O493" s="3"/>
    </row>
    <row r="494" spans="11:15" ht="13" x14ac:dyDescent="0.15">
      <c r="K494" s="3"/>
      <c r="L494" s="3"/>
      <c r="M494" s="3"/>
      <c r="N494" s="3"/>
      <c r="O494" s="3"/>
    </row>
    <row r="495" spans="11:15" ht="13" x14ac:dyDescent="0.15">
      <c r="K495" s="3"/>
      <c r="L495" s="3"/>
      <c r="M495" s="3"/>
      <c r="N495" s="3"/>
      <c r="O495" s="3"/>
    </row>
    <row r="496" spans="11:15" ht="13" x14ac:dyDescent="0.15">
      <c r="K496" s="3"/>
      <c r="L496" s="3"/>
      <c r="M496" s="3"/>
      <c r="N496" s="3"/>
      <c r="O496" s="3"/>
    </row>
    <row r="497" spans="11:15" ht="13" x14ac:dyDescent="0.15">
      <c r="K497" s="3"/>
      <c r="L497" s="3"/>
      <c r="M497" s="3"/>
      <c r="N497" s="3"/>
      <c r="O497" s="3"/>
    </row>
    <row r="498" spans="11:15" ht="13" x14ac:dyDescent="0.15">
      <c r="K498" s="3"/>
      <c r="L498" s="3"/>
      <c r="M498" s="3"/>
      <c r="N498" s="3"/>
      <c r="O498" s="3"/>
    </row>
    <row r="499" spans="11:15" ht="13" x14ac:dyDescent="0.15">
      <c r="K499" s="3"/>
      <c r="L499" s="3"/>
      <c r="M499" s="3"/>
      <c r="N499" s="3"/>
      <c r="O499" s="3"/>
    </row>
    <row r="500" spans="11:15" ht="13" x14ac:dyDescent="0.15">
      <c r="K500" s="3"/>
      <c r="L500" s="3"/>
      <c r="M500" s="3"/>
      <c r="N500" s="3"/>
      <c r="O500" s="3"/>
    </row>
    <row r="501" spans="11:15" ht="13" x14ac:dyDescent="0.15">
      <c r="K501" s="3"/>
      <c r="L501" s="3"/>
      <c r="M501" s="3"/>
      <c r="N501" s="3"/>
      <c r="O501" s="3"/>
    </row>
    <row r="502" spans="11:15" ht="13" x14ac:dyDescent="0.15">
      <c r="K502" s="3"/>
      <c r="L502" s="3"/>
      <c r="M502" s="3"/>
      <c r="N502" s="3"/>
      <c r="O502" s="3"/>
    </row>
    <row r="503" spans="11:15" ht="13" x14ac:dyDescent="0.15">
      <c r="K503" s="3"/>
      <c r="L503" s="3"/>
      <c r="M503" s="3"/>
      <c r="N503" s="3"/>
      <c r="O503" s="3"/>
    </row>
    <row r="504" spans="11:15" ht="13" x14ac:dyDescent="0.15">
      <c r="K504" s="3"/>
      <c r="L504" s="3"/>
      <c r="M504" s="3"/>
      <c r="N504" s="3"/>
      <c r="O504" s="3"/>
    </row>
    <row r="505" spans="11:15" ht="13" x14ac:dyDescent="0.15">
      <c r="K505" s="3"/>
      <c r="L505" s="3"/>
      <c r="M505" s="3"/>
      <c r="N505" s="3"/>
      <c r="O505" s="3"/>
    </row>
    <row r="506" spans="11:15" ht="13" x14ac:dyDescent="0.15">
      <c r="K506" s="3"/>
      <c r="L506" s="3"/>
      <c r="M506" s="3"/>
      <c r="N506" s="3"/>
      <c r="O506" s="3"/>
    </row>
    <row r="507" spans="11:15" ht="13" x14ac:dyDescent="0.15">
      <c r="K507" s="3"/>
      <c r="L507" s="3"/>
      <c r="M507" s="3"/>
      <c r="N507" s="3"/>
      <c r="O507" s="3"/>
    </row>
    <row r="508" spans="11:15" ht="13" x14ac:dyDescent="0.15">
      <c r="K508" s="3"/>
      <c r="L508" s="3"/>
      <c r="M508" s="3"/>
      <c r="N508" s="3"/>
      <c r="O508" s="3"/>
    </row>
    <row r="509" spans="11:15" ht="13" x14ac:dyDescent="0.15">
      <c r="K509" s="3"/>
      <c r="L509" s="3"/>
      <c r="M509" s="3"/>
      <c r="N509" s="3"/>
      <c r="O509" s="3"/>
    </row>
    <row r="510" spans="11:15" ht="13" x14ac:dyDescent="0.15">
      <c r="K510" s="3"/>
      <c r="L510" s="3"/>
      <c r="M510" s="3"/>
      <c r="N510" s="3"/>
      <c r="O510" s="3"/>
    </row>
    <row r="511" spans="11:15" ht="13" x14ac:dyDescent="0.15">
      <c r="K511" s="3"/>
      <c r="L511" s="3"/>
      <c r="M511" s="3"/>
      <c r="N511" s="3"/>
      <c r="O511" s="3"/>
    </row>
    <row r="512" spans="11:15" ht="13" x14ac:dyDescent="0.15">
      <c r="K512" s="3"/>
      <c r="L512" s="3"/>
      <c r="M512" s="3"/>
      <c r="N512" s="3"/>
      <c r="O512" s="3"/>
    </row>
    <row r="513" spans="11:15" ht="13" x14ac:dyDescent="0.15">
      <c r="K513" s="3"/>
      <c r="L513" s="3"/>
      <c r="M513" s="3"/>
      <c r="N513" s="3"/>
      <c r="O513" s="3"/>
    </row>
    <row r="514" spans="11:15" ht="13" x14ac:dyDescent="0.15">
      <c r="K514" s="3"/>
      <c r="L514" s="3"/>
      <c r="M514" s="3"/>
      <c r="N514" s="3"/>
      <c r="O514" s="3"/>
    </row>
    <row r="515" spans="11:15" ht="13" x14ac:dyDescent="0.15">
      <c r="K515" s="3"/>
      <c r="L515" s="3"/>
      <c r="M515" s="3"/>
      <c r="N515" s="3"/>
      <c r="O515" s="3"/>
    </row>
    <row r="516" spans="11:15" ht="13" x14ac:dyDescent="0.15">
      <c r="K516" s="3"/>
      <c r="L516" s="3"/>
      <c r="M516" s="3"/>
      <c r="N516" s="3"/>
      <c r="O516" s="3"/>
    </row>
    <row r="517" spans="11:15" ht="13" x14ac:dyDescent="0.15">
      <c r="K517" s="3"/>
      <c r="L517" s="3"/>
      <c r="M517" s="3"/>
      <c r="N517" s="3"/>
      <c r="O517" s="3"/>
    </row>
    <row r="518" spans="11:15" ht="13" x14ac:dyDescent="0.15">
      <c r="K518" s="3"/>
      <c r="L518" s="3"/>
      <c r="M518" s="3"/>
      <c r="N518" s="3"/>
      <c r="O518" s="3"/>
    </row>
    <row r="519" spans="11:15" ht="13" x14ac:dyDescent="0.15">
      <c r="K519" s="3"/>
      <c r="L519" s="3"/>
      <c r="M519" s="3"/>
      <c r="N519" s="3"/>
      <c r="O519" s="3"/>
    </row>
    <row r="520" spans="11:15" ht="13" x14ac:dyDescent="0.15">
      <c r="K520" s="3"/>
      <c r="L520" s="3"/>
      <c r="M520" s="3"/>
      <c r="N520" s="3"/>
      <c r="O520" s="3"/>
    </row>
    <row r="521" spans="11:15" ht="13" x14ac:dyDescent="0.15">
      <c r="K521" s="3"/>
      <c r="L521" s="3"/>
      <c r="M521" s="3"/>
      <c r="N521" s="3"/>
      <c r="O521" s="3"/>
    </row>
    <row r="522" spans="11:15" ht="13" x14ac:dyDescent="0.15">
      <c r="K522" s="3"/>
      <c r="L522" s="3"/>
      <c r="M522" s="3"/>
      <c r="N522" s="3"/>
      <c r="O522" s="3"/>
    </row>
    <row r="523" spans="11:15" ht="13" x14ac:dyDescent="0.15">
      <c r="K523" s="3"/>
      <c r="L523" s="3"/>
      <c r="M523" s="3"/>
      <c r="N523" s="3"/>
      <c r="O523" s="3"/>
    </row>
    <row r="524" spans="11:15" ht="13" x14ac:dyDescent="0.15">
      <c r="K524" s="3"/>
      <c r="L524" s="3"/>
      <c r="M524" s="3"/>
      <c r="N524" s="3"/>
      <c r="O524" s="3"/>
    </row>
    <row r="525" spans="11:15" ht="13" x14ac:dyDescent="0.15">
      <c r="K525" s="3"/>
      <c r="L525" s="3"/>
      <c r="M525" s="3"/>
      <c r="N525" s="3"/>
      <c r="O525" s="3"/>
    </row>
    <row r="526" spans="11:15" ht="13" x14ac:dyDescent="0.15">
      <c r="K526" s="3"/>
      <c r="L526" s="3"/>
      <c r="M526" s="3"/>
      <c r="N526" s="3"/>
      <c r="O526" s="3"/>
    </row>
    <row r="527" spans="11:15" ht="13" x14ac:dyDescent="0.15">
      <c r="K527" s="3"/>
      <c r="L527" s="3"/>
      <c r="M527" s="3"/>
      <c r="N527" s="3"/>
      <c r="O527" s="3"/>
    </row>
    <row r="528" spans="11:15" ht="13" x14ac:dyDescent="0.15">
      <c r="K528" s="3"/>
      <c r="L528" s="3"/>
      <c r="M528" s="3"/>
      <c r="N528" s="3"/>
      <c r="O528" s="3"/>
    </row>
    <row r="529" spans="11:15" ht="13" x14ac:dyDescent="0.15">
      <c r="K529" s="3"/>
      <c r="L529" s="3"/>
      <c r="M529" s="3"/>
      <c r="N529" s="3"/>
      <c r="O529" s="3"/>
    </row>
    <row r="530" spans="11:15" ht="13" x14ac:dyDescent="0.15">
      <c r="K530" s="3"/>
      <c r="L530" s="3"/>
      <c r="M530" s="3"/>
      <c r="N530" s="3"/>
      <c r="O530" s="3"/>
    </row>
    <row r="531" spans="11:15" ht="13" x14ac:dyDescent="0.15">
      <c r="K531" s="3"/>
      <c r="L531" s="3"/>
      <c r="M531" s="3"/>
      <c r="N531" s="3"/>
      <c r="O531" s="3"/>
    </row>
    <row r="532" spans="11:15" ht="13" x14ac:dyDescent="0.15">
      <c r="K532" s="3"/>
      <c r="L532" s="3"/>
      <c r="M532" s="3"/>
      <c r="N532" s="3"/>
      <c r="O532" s="3"/>
    </row>
    <row r="533" spans="11:15" ht="13" x14ac:dyDescent="0.15">
      <c r="K533" s="3"/>
      <c r="L533" s="3"/>
      <c r="M533" s="3"/>
      <c r="N533" s="3"/>
      <c r="O533" s="3"/>
    </row>
    <row r="534" spans="11:15" ht="13" x14ac:dyDescent="0.15">
      <c r="K534" s="3"/>
      <c r="L534" s="3"/>
      <c r="M534" s="3"/>
      <c r="N534" s="3"/>
      <c r="O534" s="3"/>
    </row>
    <row r="535" spans="11:15" ht="13" x14ac:dyDescent="0.15">
      <c r="K535" s="3"/>
      <c r="L535" s="3"/>
      <c r="M535" s="3"/>
      <c r="N535" s="3"/>
      <c r="O535" s="3"/>
    </row>
    <row r="536" spans="11:15" ht="13" x14ac:dyDescent="0.15">
      <c r="K536" s="3"/>
      <c r="L536" s="3"/>
      <c r="M536" s="3"/>
      <c r="N536" s="3"/>
      <c r="O536" s="3"/>
    </row>
    <row r="537" spans="11:15" ht="13" x14ac:dyDescent="0.15">
      <c r="K537" s="3"/>
      <c r="L537" s="3"/>
      <c r="M537" s="3"/>
      <c r="N537" s="3"/>
      <c r="O537" s="3"/>
    </row>
    <row r="538" spans="11:15" ht="13" x14ac:dyDescent="0.15">
      <c r="K538" s="3"/>
      <c r="L538" s="3"/>
      <c r="M538" s="3"/>
      <c r="N538" s="3"/>
      <c r="O538" s="3"/>
    </row>
    <row r="539" spans="11:15" ht="13" x14ac:dyDescent="0.15">
      <c r="K539" s="3"/>
      <c r="L539" s="3"/>
      <c r="M539" s="3"/>
      <c r="N539" s="3"/>
      <c r="O539" s="3"/>
    </row>
    <row r="540" spans="11:15" ht="13" x14ac:dyDescent="0.15">
      <c r="K540" s="3"/>
      <c r="L540" s="3"/>
      <c r="M540" s="3"/>
      <c r="N540" s="3"/>
      <c r="O540" s="3"/>
    </row>
    <row r="541" spans="11:15" ht="13" x14ac:dyDescent="0.15">
      <c r="K541" s="3"/>
      <c r="L541" s="3"/>
      <c r="M541" s="3"/>
      <c r="N541" s="3"/>
      <c r="O541" s="3"/>
    </row>
    <row r="542" spans="11:15" ht="13" x14ac:dyDescent="0.15">
      <c r="K542" s="3"/>
      <c r="L542" s="3"/>
      <c r="M542" s="3"/>
      <c r="N542" s="3"/>
      <c r="O542" s="3"/>
    </row>
    <row r="543" spans="11:15" ht="13" x14ac:dyDescent="0.15">
      <c r="K543" s="3"/>
      <c r="L543" s="3"/>
      <c r="M543" s="3"/>
      <c r="N543" s="3"/>
      <c r="O543" s="3"/>
    </row>
    <row r="544" spans="11:15" ht="13" x14ac:dyDescent="0.15">
      <c r="K544" s="3"/>
      <c r="L544" s="3"/>
      <c r="M544" s="3"/>
      <c r="N544" s="3"/>
      <c r="O544" s="3"/>
    </row>
    <row r="545" spans="11:15" ht="13" x14ac:dyDescent="0.15">
      <c r="K545" s="3"/>
      <c r="L545" s="3"/>
      <c r="M545" s="3"/>
      <c r="N545" s="3"/>
      <c r="O545" s="3"/>
    </row>
    <row r="546" spans="11:15" ht="13" x14ac:dyDescent="0.15">
      <c r="K546" s="3"/>
      <c r="L546" s="3"/>
      <c r="M546" s="3"/>
      <c r="N546" s="3"/>
      <c r="O546" s="3"/>
    </row>
    <row r="547" spans="11:15" ht="13" x14ac:dyDescent="0.15">
      <c r="K547" s="3"/>
      <c r="L547" s="3"/>
      <c r="M547" s="3"/>
      <c r="N547" s="3"/>
      <c r="O547" s="3"/>
    </row>
    <row r="548" spans="11:15" ht="13" x14ac:dyDescent="0.15">
      <c r="K548" s="3"/>
      <c r="L548" s="3"/>
      <c r="M548" s="3"/>
      <c r="N548" s="3"/>
      <c r="O548" s="3"/>
    </row>
    <row r="549" spans="11:15" ht="13" x14ac:dyDescent="0.15">
      <c r="K549" s="3"/>
      <c r="L549" s="3"/>
      <c r="M549" s="3"/>
      <c r="N549" s="3"/>
      <c r="O549" s="3"/>
    </row>
    <row r="550" spans="11:15" ht="13" x14ac:dyDescent="0.15">
      <c r="K550" s="3"/>
      <c r="L550" s="3"/>
      <c r="M550" s="3"/>
      <c r="N550" s="3"/>
      <c r="O550" s="3"/>
    </row>
    <row r="551" spans="11:15" ht="13" x14ac:dyDescent="0.15">
      <c r="K551" s="3"/>
      <c r="L551" s="3"/>
      <c r="M551" s="3"/>
      <c r="N551" s="3"/>
      <c r="O551" s="3"/>
    </row>
    <row r="552" spans="11:15" ht="13" x14ac:dyDescent="0.15">
      <c r="K552" s="3"/>
      <c r="L552" s="3"/>
      <c r="M552" s="3"/>
      <c r="N552" s="3"/>
      <c r="O552" s="3"/>
    </row>
    <row r="553" spans="11:15" ht="13" x14ac:dyDescent="0.15">
      <c r="K553" s="3"/>
      <c r="L553" s="3"/>
      <c r="M553" s="3"/>
      <c r="N553" s="3"/>
      <c r="O553" s="3"/>
    </row>
    <row r="554" spans="11:15" ht="13" x14ac:dyDescent="0.15">
      <c r="K554" s="3"/>
      <c r="L554" s="3"/>
      <c r="M554" s="3"/>
      <c r="N554" s="3"/>
      <c r="O554" s="3"/>
    </row>
    <row r="555" spans="11:15" ht="13" x14ac:dyDescent="0.15">
      <c r="K555" s="3"/>
      <c r="L555" s="3"/>
      <c r="M555" s="3"/>
      <c r="N555" s="3"/>
      <c r="O555" s="3"/>
    </row>
    <row r="556" spans="11:15" ht="13" x14ac:dyDescent="0.15">
      <c r="K556" s="3"/>
      <c r="L556" s="3"/>
      <c r="M556" s="3"/>
      <c r="N556" s="3"/>
      <c r="O556" s="3"/>
    </row>
    <row r="557" spans="11:15" ht="13" x14ac:dyDescent="0.15">
      <c r="K557" s="3"/>
      <c r="L557" s="3"/>
      <c r="M557" s="3"/>
      <c r="N557" s="3"/>
      <c r="O557" s="3"/>
    </row>
    <row r="558" spans="11:15" ht="13" x14ac:dyDescent="0.15">
      <c r="K558" s="3"/>
      <c r="L558" s="3"/>
      <c r="M558" s="3"/>
      <c r="N558" s="3"/>
      <c r="O558" s="3"/>
    </row>
    <row r="559" spans="11:15" ht="13" x14ac:dyDescent="0.15">
      <c r="K559" s="3"/>
      <c r="L559" s="3"/>
      <c r="M559" s="3"/>
      <c r="N559" s="3"/>
      <c r="O559" s="3"/>
    </row>
    <row r="560" spans="11:15" ht="13" x14ac:dyDescent="0.15">
      <c r="K560" s="3"/>
      <c r="L560" s="3"/>
      <c r="M560" s="3"/>
      <c r="N560" s="3"/>
      <c r="O560" s="3"/>
    </row>
    <row r="561" spans="11:15" ht="13" x14ac:dyDescent="0.15">
      <c r="K561" s="3"/>
      <c r="L561" s="3"/>
      <c r="M561" s="3"/>
      <c r="N561" s="3"/>
      <c r="O561" s="3"/>
    </row>
    <row r="562" spans="11:15" ht="13" x14ac:dyDescent="0.15">
      <c r="K562" s="3"/>
      <c r="L562" s="3"/>
      <c r="M562" s="3"/>
      <c r="N562" s="3"/>
      <c r="O562" s="3"/>
    </row>
    <row r="563" spans="11:15" ht="13" x14ac:dyDescent="0.15">
      <c r="K563" s="3"/>
      <c r="L563" s="3"/>
      <c r="M563" s="3"/>
      <c r="N563" s="3"/>
      <c r="O563" s="3"/>
    </row>
    <row r="564" spans="11:15" ht="13" x14ac:dyDescent="0.15">
      <c r="K564" s="3"/>
      <c r="L564" s="3"/>
      <c r="M564" s="3"/>
      <c r="N564" s="3"/>
      <c r="O564" s="3"/>
    </row>
    <row r="565" spans="11:15" ht="13" x14ac:dyDescent="0.15">
      <c r="K565" s="3"/>
      <c r="L565" s="3"/>
      <c r="M565" s="3"/>
      <c r="N565" s="3"/>
      <c r="O565" s="3"/>
    </row>
    <row r="566" spans="11:15" ht="13" x14ac:dyDescent="0.15">
      <c r="K566" s="3"/>
      <c r="L566" s="3"/>
      <c r="M566" s="3"/>
      <c r="N566" s="3"/>
      <c r="O566" s="3"/>
    </row>
    <row r="567" spans="11:15" ht="13" x14ac:dyDescent="0.15">
      <c r="K567" s="3"/>
      <c r="L567" s="3"/>
      <c r="M567" s="3"/>
      <c r="N567" s="3"/>
      <c r="O567" s="3"/>
    </row>
    <row r="568" spans="11:15" ht="13" x14ac:dyDescent="0.15">
      <c r="K568" s="3"/>
      <c r="L568" s="3"/>
      <c r="M568" s="3"/>
      <c r="N568" s="3"/>
      <c r="O568" s="3"/>
    </row>
    <row r="569" spans="11:15" ht="13" x14ac:dyDescent="0.15">
      <c r="K569" s="3"/>
      <c r="L569" s="3"/>
      <c r="M569" s="3"/>
      <c r="N569" s="3"/>
      <c r="O569" s="3"/>
    </row>
    <row r="570" spans="11:15" ht="13" x14ac:dyDescent="0.15">
      <c r="K570" s="3"/>
      <c r="L570" s="3"/>
      <c r="M570" s="3"/>
      <c r="N570" s="3"/>
      <c r="O570" s="3"/>
    </row>
    <row r="571" spans="11:15" ht="13" x14ac:dyDescent="0.15">
      <c r="K571" s="3"/>
      <c r="L571" s="3"/>
      <c r="M571" s="3"/>
      <c r="N571" s="3"/>
      <c r="O571" s="3"/>
    </row>
    <row r="572" spans="11:15" ht="13" x14ac:dyDescent="0.15">
      <c r="K572" s="3"/>
      <c r="L572" s="3"/>
      <c r="M572" s="3"/>
      <c r="N572" s="3"/>
      <c r="O572" s="3"/>
    </row>
    <row r="573" spans="11:15" ht="13" x14ac:dyDescent="0.15">
      <c r="K573" s="3"/>
      <c r="L573" s="3"/>
      <c r="M573" s="3"/>
      <c r="N573" s="3"/>
      <c r="O573" s="3"/>
    </row>
    <row r="574" spans="11:15" ht="13" x14ac:dyDescent="0.15">
      <c r="K574" s="3"/>
      <c r="L574" s="3"/>
      <c r="M574" s="3"/>
      <c r="N574" s="3"/>
      <c r="O574" s="3"/>
    </row>
    <row r="575" spans="11:15" ht="13" x14ac:dyDescent="0.15">
      <c r="K575" s="3"/>
      <c r="L575" s="3"/>
      <c r="M575" s="3"/>
      <c r="N575" s="3"/>
      <c r="O575" s="3"/>
    </row>
    <row r="576" spans="11:15" ht="13" x14ac:dyDescent="0.15">
      <c r="K576" s="3"/>
      <c r="L576" s="3"/>
      <c r="M576" s="3"/>
      <c r="N576" s="3"/>
      <c r="O576" s="3"/>
    </row>
    <row r="577" spans="11:15" ht="13" x14ac:dyDescent="0.15">
      <c r="K577" s="3"/>
      <c r="L577" s="3"/>
      <c r="M577" s="3"/>
      <c r="N577" s="3"/>
      <c r="O577" s="3"/>
    </row>
    <row r="578" spans="11:15" ht="13" x14ac:dyDescent="0.15">
      <c r="K578" s="3"/>
      <c r="L578" s="3"/>
      <c r="M578" s="3"/>
      <c r="N578" s="3"/>
      <c r="O578" s="3"/>
    </row>
    <row r="579" spans="11:15" ht="13" x14ac:dyDescent="0.15">
      <c r="K579" s="3"/>
      <c r="L579" s="3"/>
      <c r="M579" s="3"/>
      <c r="N579" s="3"/>
      <c r="O579" s="3"/>
    </row>
    <row r="580" spans="11:15" ht="13" x14ac:dyDescent="0.15">
      <c r="K580" s="3"/>
      <c r="L580" s="3"/>
      <c r="M580" s="3"/>
      <c r="N580" s="3"/>
      <c r="O580" s="3"/>
    </row>
    <row r="581" spans="11:15" ht="13" x14ac:dyDescent="0.15">
      <c r="K581" s="3"/>
      <c r="L581" s="3"/>
      <c r="M581" s="3"/>
      <c r="N581" s="3"/>
      <c r="O581" s="3"/>
    </row>
    <row r="582" spans="11:15" ht="13" x14ac:dyDescent="0.15">
      <c r="K582" s="3"/>
      <c r="L582" s="3"/>
      <c r="M582" s="3"/>
      <c r="N582" s="3"/>
      <c r="O582" s="3"/>
    </row>
    <row r="583" spans="11:15" ht="13" x14ac:dyDescent="0.15">
      <c r="K583" s="3"/>
      <c r="L583" s="3"/>
      <c r="M583" s="3"/>
      <c r="N583" s="3"/>
      <c r="O583" s="3"/>
    </row>
    <row r="584" spans="11:15" ht="13" x14ac:dyDescent="0.15">
      <c r="K584" s="3"/>
      <c r="L584" s="3"/>
      <c r="M584" s="3"/>
      <c r="N584" s="3"/>
      <c r="O584" s="3"/>
    </row>
    <row r="585" spans="11:15" ht="13" x14ac:dyDescent="0.15">
      <c r="K585" s="3"/>
      <c r="L585" s="3"/>
      <c r="M585" s="3"/>
      <c r="N585" s="3"/>
      <c r="O585" s="3"/>
    </row>
    <row r="586" spans="11:15" ht="13" x14ac:dyDescent="0.15">
      <c r="K586" s="3"/>
      <c r="L586" s="3"/>
      <c r="M586" s="3"/>
      <c r="N586" s="3"/>
      <c r="O586" s="3"/>
    </row>
    <row r="587" spans="11:15" ht="13" x14ac:dyDescent="0.15">
      <c r="K587" s="3"/>
      <c r="L587" s="3"/>
      <c r="M587" s="3"/>
      <c r="N587" s="3"/>
      <c r="O587" s="3"/>
    </row>
    <row r="588" spans="11:15" ht="13" x14ac:dyDescent="0.15">
      <c r="K588" s="3"/>
      <c r="L588" s="3"/>
      <c r="M588" s="3"/>
      <c r="N588" s="3"/>
      <c r="O588" s="3"/>
    </row>
    <row r="589" spans="11:15" ht="13" x14ac:dyDescent="0.15">
      <c r="K589" s="3"/>
      <c r="L589" s="3"/>
      <c r="M589" s="3"/>
      <c r="N589" s="3"/>
      <c r="O589" s="3"/>
    </row>
    <row r="590" spans="11:15" ht="13" x14ac:dyDescent="0.15">
      <c r="K590" s="3"/>
      <c r="L590" s="3"/>
      <c r="M590" s="3"/>
      <c r="N590" s="3"/>
      <c r="O590" s="3"/>
    </row>
    <row r="591" spans="11:15" ht="13" x14ac:dyDescent="0.15">
      <c r="K591" s="3"/>
      <c r="L591" s="3"/>
      <c r="M591" s="3"/>
      <c r="N591" s="3"/>
      <c r="O591" s="3"/>
    </row>
    <row r="592" spans="11:15" ht="13" x14ac:dyDescent="0.15">
      <c r="K592" s="3"/>
      <c r="L592" s="3"/>
      <c r="M592" s="3"/>
      <c r="N592" s="3"/>
      <c r="O592" s="3"/>
    </row>
    <row r="593" spans="11:15" ht="13" x14ac:dyDescent="0.15">
      <c r="K593" s="3"/>
      <c r="L593" s="3"/>
      <c r="M593" s="3"/>
      <c r="N593" s="3"/>
      <c r="O593" s="3"/>
    </row>
    <row r="594" spans="11:15" ht="13" x14ac:dyDescent="0.15">
      <c r="K594" s="3"/>
      <c r="L594" s="3"/>
      <c r="M594" s="3"/>
      <c r="N594" s="3"/>
      <c r="O594" s="3"/>
    </row>
    <row r="595" spans="11:15" ht="13" x14ac:dyDescent="0.15">
      <c r="K595" s="3"/>
      <c r="L595" s="3"/>
      <c r="M595" s="3"/>
      <c r="N595" s="3"/>
      <c r="O595" s="3"/>
    </row>
    <row r="596" spans="11:15" ht="13" x14ac:dyDescent="0.15">
      <c r="K596" s="3"/>
      <c r="L596" s="3"/>
      <c r="M596" s="3"/>
      <c r="N596" s="3"/>
      <c r="O596" s="3"/>
    </row>
    <row r="597" spans="11:15" ht="13" x14ac:dyDescent="0.15">
      <c r="K597" s="3"/>
      <c r="L597" s="3"/>
      <c r="M597" s="3"/>
      <c r="N597" s="3"/>
      <c r="O597" s="3"/>
    </row>
    <row r="598" spans="11:15" ht="13" x14ac:dyDescent="0.15">
      <c r="K598" s="3"/>
      <c r="L598" s="3"/>
      <c r="M598" s="3"/>
      <c r="N598" s="3"/>
      <c r="O598" s="3"/>
    </row>
    <row r="599" spans="11:15" ht="13" x14ac:dyDescent="0.15">
      <c r="K599" s="3"/>
      <c r="L599" s="3"/>
      <c r="M599" s="3"/>
      <c r="N599" s="3"/>
      <c r="O599" s="3"/>
    </row>
    <row r="600" spans="11:15" ht="13" x14ac:dyDescent="0.15">
      <c r="K600" s="3"/>
      <c r="L600" s="3"/>
      <c r="M600" s="3"/>
      <c r="N600" s="3"/>
      <c r="O600" s="3"/>
    </row>
    <row r="601" spans="11:15" ht="13" x14ac:dyDescent="0.15">
      <c r="K601" s="3"/>
      <c r="L601" s="3"/>
      <c r="M601" s="3"/>
      <c r="N601" s="3"/>
      <c r="O601" s="3"/>
    </row>
    <row r="602" spans="11:15" ht="13" x14ac:dyDescent="0.15">
      <c r="K602" s="3"/>
      <c r="L602" s="3"/>
      <c r="M602" s="3"/>
      <c r="N602" s="3"/>
      <c r="O602" s="3"/>
    </row>
    <row r="603" spans="11:15" ht="13" x14ac:dyDescent="0.15">
      <c r="K603" s="3"/>
      <c r="L603" s="3"/>
      <c r="M603" s="3"/>
      <c r="N603" s="3"/>
      <c r="O603" s="3"/>
    </row>
    <row r="604" spans="11:15" ht="13" x14ac:dyDescent="0.15">
      <c r="K604" s="3"/>
      <c r="L604" s="3"/>
      <c r="M604" s="3"/>
      <c r="N604" s="3"/>
      <c r="O604" s="3"/>
    </row>
    <row r="605" spans="11:15" ht="13" x14ac:dyDescent="0.15">
      <c r="K605" s="3"/>
      <c r="L605" s="3"/>
      <c r="M605" s="3"/>
      <c r="N605" s="3"/>
      <c r="O605" s="3"/>
    </row>
    <row r="606" spans="11:15" ht="13" x14ac:dyDescent="0.15">
      <c r="K606" s="3"/>
      <c r="L606" s="3"/>
      <c r="M606" s="3"/>
      <c r="N606" s="3"/>
      <c r="O606" s="3"/>
    </row>
    <row r="607" spans="11:15" ht="13" x14ac:dyDescent="0.15">
      <c r="K607" s="3"/>
      <c r="L607" s="3"/>
      <c r="M607" s="3"/>
      <c r="N607" s="3"/>
      <c r="O607" s="3"/>
    </row>
    <row r="608" spans="11:15" ht="13" x14ac:dyDescent="0.15">
      <c r="K608" s="3"/>
      <c r="L608" s="3"/>
      <c r="M608" s="3"/>
      <c r="N608" s="3"/>
      <c r="O608" s="3"/>
    </row>
    <row r="609" spans="11:15" ht="13" x14ac:dyDescent="0.15">
      <c r="K609" s="3"/>
      <c r="L609" s="3"/>
      <c r="M609" s="3"/>
      <c r="N609" s="3"/>
      <c r="O609" s="3"/>
    </row>
    <row r="610" spans="11:15" ht="13" x14ac:dyDescent="0.15">
      <c r="K610" s="3"/>
      <c r="L610" s="3"/>
      <c r="M610" s="3"/>
      <c r="N610" s="3"/>
      <c r="O610" s="3"/>
    </row>
    <row r="611" spans="11:15" ht="13" x14ac:dyDescent="0.15">
      <c r="K611" s="3"/>
      <c r="L611" s="3"/>
      <c r="M611" s="3"/>
      <c r="N611" s="3"/>
      <c r="O611" s="3"/>
    </row>
    <row r="612" spans="11:15" ht="13" x14ac:dyDescent="0.15">
      <c r="K612" s="3"/>
      <c r="L612" s="3"/>
      <c r="M612" s="3"/>
      <c r="N612" s="3"/>
      <c r="O612" s="3"/>
    </row>
    <row r="613" spans="11:15" ht="13" x14ac:dyDescent="0.15">
      <c r="K613" s="3"/>
      <c r="L613" s="3"/>
      <c r="M613" s="3"/>
      <c r="N613" s="3"/>
      <c r="O613" s="3"/>
    </row>
    <row r="614" spans="11:15" ht="13" x14ac:dyDescent="0.15">
      <c r="K614" s="3"/>
      <c r="L614" s="3"/>
      <c r="M614" s="3"/>
      <c r="N614" s="3"/>
      <c r="O614" s="3"/>
    </row>
    <row r="615" spans="11:15" ht="13" x14ac:dyDescent="0.15">
      <c r="K615" s="3"/>
      <c r="L615" s="3"/>
      <c r="M615" s="3"/>
      <c r="N615" s="3"/>
      <c r="O615" s="3"/>
    </row>
    <row r="616" spans="11:15" ht="13" x14ac:dyDescent="0.15">
      <c r="K616" s="3"/>
      <c r="L616" s="3"/>
      <c r="M616" s="3"/>
      <c r="N616" s="3"/>
      <c r="O616" s="3"/>
    </row>
    <row r="617" spans="11:15" ht="13" x14ac:dyDescent="0.15">
      <c r="K617" s="3"/>
      <c r="L617" s="3"/>
      <c r="M617" s="3"/>
      <c r="N617" s="3"/>
      <c r="O617" s="3"/>
    </row>
    <row r="618" spans="11:15" ht="13" x14ac:dyDescent="0.15">
      <c r="K618" s="3"/>
      <c r="L618" s="3"/>
      <c r="M618" s="3"/>
      <c r="N618" s="3"/>
      <c r="O618" s="3"/>
    </row>
    <row r="619" spans="11:15" ht="13" x14ac:dyDescent="0.15">
      <c r="K619" s="3"/>
      <c r="L619" s="3"/>
      <c r="M619" s="3"/>
      <c r="N619" s="3"/>
      <c r="O619" s="3"/>
    </row>
    <row r="620" spans="11:15" ht="13" x14ac:dyDescent="0.15">
      <c r="K620" s="3"/>
      <c r="L620" s="3"/>
      <c r="M620" s="3"/>
      <c r="N620" s="3"/>
      <c r="O620" s="3"/>
    </row>
    <row r="621" spans="11:15" ht="13" x14ac:dyDescent="0.15">
      <c r="K621" s="3"/>
      <c r="L621" s="3"/>
      <c r="M621" s="3"/>
      <c r="N621" s="3"/>
      <c r="O621" s="3"/>
    </row>
    <row r="622" spans="11:15" ht="13" x14ac:dyDescent="0.15">
      <c r="K622" s="3"/>
      <c r="L622" s="3"/>
      <c r="M622" s="3"/>
      <c r="N622" s="3"/>
      <c r="O622" s="3"/>
    </row>
    <row r="623" spans="11:15" ht="13" x14ac:dyDescent="0.15">
      <c r="K623" s="3"/>
      <c r="L623" s="3"/>
      <c r="M623" s="3"/>
      <c r="N623" s="3"/>
      <c r="O623" s="3"/>
    </row>
    <row r="624" spans="11:15" ht="13" x14ac:dyDescent="0.15">
      <c r="K624" s="3"/>
      <c r="L624" s="3"/>
      <c r="M624" s="3"/>
      <c r="N624" s="3"/>
      <c r="O624" s="3"/>
    </row>
    <row r="625" spans="11:15" ht="13" x14ac:dyDescent="0.15">
      <c r="K625" s="3"/>
      <c r="L625" s="3"/>
      <c r="M625" s="3"/>
      <c r="N625" s="3"/>
      <c r="O625" s="3"/>
    </row>
    <row r="626" spans="11:15" ht="13" x14ac:dyDescent="0.15">
      <c r="K626" s="3"/>
      <c r="L626" s="3"/>
      <c r="M626" s="3"/>
      <c r="N626" s="3"/>
      <c r="O626" s="3"/>
    </row>
    <row r="627" spans="11:15" ht="13" x14ac:dyDescent="0.15">
      <c r="K627" s="3"/>
      <c r="L627" s="3"/>
      <c r="M627" s="3"/>
      <c r="N627" s="3"/>
      <c r="O627" s="3"/>
    </row>
    <row r="628" spans="11:15" ht="13" x14ac:dyDescent="0.15">
      <c r="K628" s="3"/>
      <c r="L628" s="3"/>
      <c r="M628" s="3"/>
      <c r="N628" s="3"/>
      <c r="O628" s="3"/>
    </row>
    <row r="629" spans="11:15" ht="13" x14ac:dyDescent="0.15">
      <c r="K629" s="3"/>
      <c r="L629" s="3"/>
      <c r="M629" s="3"/>
      <c r="N629" s="3"/>
      <c r="O629" s="3"/>
    </row>
    <row r="630" spans="11:15" ht="13" x14ac:dyDescent="0.15">
      <c r="K630" s="3"/>
      <c r="L630" s="3"/>
      <c r="M630" s="3"/>
      <c r="N630" s="3"/>
      <c r="O630" s="3"/>
    </row>
    <row r="631" spans="11:15" ht="13" x14ac:dyDescent="0.15">
      <c r="K631" s="3"/>
      <c r="L631" s="3"/>
      <c r="M631" s="3"/>
      <c r="N631" s="3"/>
      <c r="O631" s="3"/>
    </row>
    <row r="632" spans="11:15" ht="13" x14ac:dyDescent="0.15">
      <c r="K632" s="3"/>
      <c r="L632" s="3"/>
      <c r="M632" s="3"/>
      <c r="N632" s="3"/>
      <c r="O632" s="3"/>
    </row>
    <row r="633" spans="11:15" ht="13" x14ac:dyDescent="0.15">
      <c r="K633" s="3"/>
      <c r="L633" s="3"/>
      <c r="M633" s="3"/>
      <c r="N633" s="3"/>
      <c r="O633" s="3"/>
    </row>
    <row r="634" spans="11:15" ht="13" x14ac:dyDescent="0.15">
      <c r="K634" s="3"/>
      <c r="L634" s="3"/>
      <c r="M634" s="3"/>
      <c r="N634" s="3"/>
      <c r="O634" s="3"/>
    </row>
    <row r="635" spans="11:15" ht="13" x14ac:dyDescent="0.15">
      <c r="K635" s="3"/>
      <c r="L635" s="3"/>
      <c r="M635" s="3"/>
      <c r="N635" s="3"/>
      <c r="O635" s="3"/>
    </row>
    <row r="636" spans="11:15" ht="13" x14ac:dyDescent="0.15">
      <c r="K636" s="3"/>
      <c r="L636" s="3"/>
      <c r="M636" s="3"/>
      <c r="N636" s="3"/>
      <c r="O636" s="3"/>
    </row>
    <row r="637" spans="11:15" ht="13" x14ac:dyDescent="0.15">
      <c r="K637" s="3"/>
      <c r="L637" s="3"/>
      <c r="M637" s="3"/>
      <c r="N637" s="3"/>
      <c r="O637" s="3"/>
    </row>
    <row r="638" spans="11:15" ht="13" x14ac:dyDescent="0.15">
      <c r="K638" s="3"/>
      <c r="L638" s="3"/>
      <c r="M638" s="3"/>
      <c r="N638" s="3"/>
      <c r="O638" s="3"/>
    </row>
    <row r="639" spans="11:15" ht="13" x14ac:dyDescent="0.15">
      <c r="K639" s="3"/>
      <c r="L639" s="3"/>
      <c r="M639" s="3"/>
      <c r="N639" s="3"/>
      <c r="O639" s="3"/>
    </row>
    <row r="640" spans="11:15" ht="13" x14ac:dyDescent="0.15">
      <c r="K640" s="3"/>
      <c r="L640" s="3"/>
      <c r="M640" s="3"/>
      <c r="N640" s="3"/>
      <c r="O640" s="3"/>
    </row>
    <row r="641" spans="11:15" ht="13" x14ac:dyDescent="0.15">
      <c r="K641" s="3"/>
      <c r="L641" s="3"/>
      <c r="M641" s="3"/>
      <c r="N641" s="3"/>
      <c r="O641" s="3"/>
    </row>
    <row r="642" spans="11:15" ht="13" x14ac:dyDescent="0.15">
      <c r="K642" s="3"/>
      <c r="L642" s="3"/>
      <c r="M642" s="3"/>
      <c r="N642" s="3"/>
      <c r="O642" s="3"/>
    </row>
    <row r="643" spans="11:15" ht="13" x14ac:dyDescent="0.15">
      <c r="K643" s="3"/>
      <c r="L643" s="3"/>
      <c r="M643" s="3"/>
      <c r="N643" s="3"/>
      <c r="O643" s="3"/>
    </row>
    <row r="644" spans="11:15" ht="13" x14ac:dyDescent="0.15">
      <c r="K644" s="3"/>
      <c r="L644" s="3"/>
      <c r="M644" s="3"/>
      <c r="N644" s="3"/>
      <c r="O644" s="3"/>
    </row>
    <row r="645" spans="11:15" ht="13" x14ac:dyDescent="0.15">
      <c r="K645" s="3"/>
      <c r="L645" s="3"/>
      <c r="M645" s="3"/>
      <c r="N645" s="3"/>
      <c r="O645" s="3"/>
    </row>
    <row r="646" spans="11:15" ht="13" x14ac:dyDescent="0.15">
      <c r="K646" s="3"/>
      <c r="L646" s="3"/>
      <c r="M646" s="3"/>
      <c r="N646" s="3"/>
      <c r="O646" s="3"/>
    </row>
    <row r="647" spans="11:15" ht="13" x14ac:dyDescent="0.15">
      <c r="K647" s="3"/>
      <c r="L647" s="3"/>
      <c r="M647" s="3"/>
      <c r="N647" s="3"/>
      <c r="O647" s="3"/>
    </row>
    <row r="648" spans="11:15" ht="13" x14ac:dyDescent="0.15">
      <c r="K648" s="3"/>
      <c r="L648" s="3"/>
      <c r="M648" s="3"/>
      <c r="N648" s="3"/>
      <c r="O648" s="3"/>
    </row>
    <row r="649" spans="11:15" ht="13" x14ac:dyDescent="0.15">
      <c r="K649" s="3"/>
      <c r="L649" s="3"/>
      <c r="M649" s="3"/>
      <c r="N649" s="3"/>
      <c r="O649" s="3"/>
    </row>
    <row r="650" spans="11:15" ht="13" x14ac:dyDescent="0.15">
      <c r="K650" s="3"/>
      <c r="L650" s="3"/>
      <c r="M650" s="3"/>
      <c r="N650" s="3"/>
      <c r="O650" s="3"/>
    </row>
    <row r="651" spans="11:15" ht="13" x14ac:dyDescent="0.15">
      <c r="K651" s="3"/>
      <c r="L651" s="3"/>
      <c r="M651" s="3"/>
      <c r="N651" s="3"/>
      <c r="O651" s="3"/>
    </row>
    <row r="652" spans="11:15" ht="13" x14ac:dyDescent="0.15">
      <c r="K652" s="3"/>
      <c r="L652" s="3"/>
      <c r="M652" s="3"/>
      <c r="N652" s="3"/>
      <c r="O652" s="3"/>
    </row>
    <row r="653" spans="11:15" ht="13" x14ac:dyDescent="0.15">
      <c r="K653" s="3"/>
      <c r="L653" s="3"/>
      <c r="M653" s="3"/>
      <c r="N653" s="3"/>
      <c r="O653" s="3"/>
    </row>
    <row r="654" spans="11:15" ht="13" x14ac:dyDescent="0.15">
      <c r="K654" s="3"/>
      <c r="L654" s="3"/>
      <c r="M654" s="3"/>
      <c r="N654" s="3"/>
      <c r="O654" s="3"/>
    </row>
    <row r="655" spans="11:15" ht="13" x14ac:dyDescent="0.15">
      <c r="K655" s="3"/>
      <c r="L655" s="3"/>
      <c r="M655" s="3"/>
      <c r="N655" s="3"/>
      <c r="O655" s="3"/>
    </row>
    <row r="656" spans="11:15" ht="13" x14ac:dyDescent="0.15">
      <c r="K656" s="3"/>
      <c r="L656" s="3"/>
      <c r="M656" s="3"/>
      <c r="N656" s="3"/>
      <c r="O656" s="3"/>
    </row>
    <row r="657" spans="11:15" ht="13" x14ac:dyDescent="0.15">
      <c r="K657" s="3"/>
      <c r="L657" s="3"/>
      <c r="M657" s="3"/>
      <c r="N657" s="3"/>
      <c r="O657" s="3"/>
    </row>
    <row r="658" spans="11:15" ht="13" x14ac:dyDescent="0.15">
      <c r="K658" s="3"/>
      <c r="L658" s="3"/>
      <c r="M658" s="3"/>
      <c r="N658" s="3"/>
      <c r="O658" s="3"/>
    </row>
    <row r="659" spans="11:15" ht="13" x14ac:dyDescent="0.15">
      <c r="K659" s="3"/>
      <c r="L659" s="3"/>
      <c r="M659" s="3"/>
      <c r="N659" s="3"/>
      <c r="O659" s="3"/>
    </row>
    <row r="660" spans="11:15" ht="13" x14ac:dyDescent="0.15">
      <c r="K660" s="3"/>
      <c r="L660" s="3"/>
      <c r="M660" s="3"/>
      <c r="N660" s="3"/>
      <c r="O660" s="3"/>
    </row>
    <row r="661" spans="11:15" ht="13" x14ac:dyDescent="0.15">
      <c r="K661" s="3"/>
      <c r="L661" s="3"/>
      <c r="M661" s="3"/>
      <c r="N661" s="3"/>
      <c r="O661" s="3"/>
    </row>
    <row r="662" spans="11:15" ht="13" x14ac:dyDescent="0.15">
      <c r="K662" s="3"/>
      <c r="L662" s="3"/>
      <c r="M662" s="3"/>
      <c r="N662" s="3"/>
      <c r="O662" s="3"/>
    </row>
    <row r="663" spans="11:15" ht="13" x14ac:dyDescent="0.15">
      <c r="K663" s="3"/>
      <c r="L663" s="3"/>
      <c r="M663" s="3"/>
      <c r="N663" s="3"/>
      <c r="O663" s="3"/>
    </row>
    <row r="664" spans="11:15" ht="13" x14ac:dyDescent="0.15">
      <c r="K664" s="3"/>
      <c r="L664" s="3"/>
      <c r="M664" s="3"/>
      <c r="N664" s="3"/>
      <c r="O664" s="3"/>
    </row>
    <row r="665" spans="11:15" ht="13" x14ac:dyDescent="0.15">
      <c r="K665" s="3"/>
      <c r="L665" s="3"/>
      <c r="M665" s="3"/>
      <c r="N665" s="3"/>
      <c r="O665" s="3"/>
    </row>
    <row r="666" spans="11:15" ht="13" x14ac:dyDescent="0.15">
      <c r="K666" s="3"/>
      <c r="L666" s="3"/>
      <c r="M666" s="3"/>
      <c r="N666" s="3"/>
      <c r="O666" s="3"/>
    </row>
    <row r="667" spans="11:15" ht="13" x14ac:dyDescent="0.15">
      <c r="K667" s="3"/>
      <c r="L667" s="3"/>
      <c r="M667" s="3"/>
      <c r="N667" s="3"/>
      <c r="O667" s="3"/>
    </row>
    <row r="668" spans="11:15" ht="13" x14ac:dyDescent="0.15">
      <c r="K668" s="3"/>
      <c r="L668" s="3"/>
      <c r="M668" s="3"/>
      <c r="N668" s="3"/>
      <c r="O668" s="3"/>
    </row>
    <row r="669" spans="11:15" ht="13" x14ac:dyDescent="0.15">
      <c r="K669" s="3"/>
      <c r="L669" s="3"/>
      <c r="M669" s="3"/>
      <c r="N669" s="3"/>
      <c r="O669" s="3"/>
    </row>
    <row r="670" spans="11:15" ht="13" x14ac:dyDescent="0.15">
      <c r="K670" s="3"/>
      <c r="L670" s="3"/>
      <c r="M670" s="3"/>
      <c r="N670" s="3"/>
      <c r="O670" s="3"/>
    </row>
    <row r="671" spans="11:15" ht="13" x14ac:dyDescent="0.15">
      <c r="K671" s="3"/>
      <c r="L671" s="3"/>
      <c r="M671" s="3"/>
      <c r="N671" s="3"/>
      <c r="O671" s="3"/>
    </row>
    <row r="672" spans="11:15" ht="13" x14ac:dyDescent="0.15">
      <c r="K672" s="3"/>
      <c r="L672" s="3"/>
      <c r="M672" s="3"/>
      <c r="N672" s="3"/>
      <c r="O672" s="3"/>
    </row>
    <row r="673" spans="11:15" ht="13" x14ac:dyDescent="0.15">
      <c r="K673" s="3"/>
      <c r="L673" s="3"/>
      <c r="M673" s="3"/>
      <c r="N673" s="3"/>
      <c r="O673" s="3"/>
    </row>
    <row r="674" spans="11:15" ht="13" x14ac:dyDescent="0.15">
      <c r="K674" s="3"/>
      <c r="L674" s="3"/>
      <c r="M674" s="3"/>
      <c r="N674" s="3"/>
      <c r="O674" s="3"/>
    </row>
    <row r="675" spans="11:15" ht="13" x14ac:dyDescent="0.15">
      <c r="K675" s="3"/>
      <c r="L675" s="3"/>
      <c r="M675" s="3"/>
      <c r="N675" s="3"/>
      <c r="O675" s="3"/>
    </row>
    <row r="676" spans="11:15" ht="13" x14ac:dyDescent="0.15">
      <c r="K676" s="3"/>
      <c r="L676" s="3"/>
      <c r="M676" s="3"/>
      <c r="N676" s="3"/>
      <c r="O676" s="3"/>
    </row>
    <row r="677" spans="11:15" ht="13" x14ac:dyDescent="0.15">
      <c r="K677" s="3"/>
      <c r="L677" s="3"/>
      <c r="M677" s="3"/>
      <c r="N677" s="3"/>
      <c r="O677" s="3"/>
    </row>
    <row r="678" spans="11:15" ht="13" x14ac:dyDescent="0.15">
      <c r="K678" s="3"/>
      <c r="L678" s="3"/>
      <c r="M678" s="3"/>
      <c r="N678" s="3"/>
      <c r="O678" s="3"/>
    </row>
    <row r="679" spans="11:15" ht="13" x14ac:dyDescent="0.15">
      <c r="K679" s="3"/>
      <c r="L679" s="3"/>
      <c r="M679" s="3"/>
      <c r="N679" s="3"/>
      <c r="O679" s="3"/>
    </row>
    <row r="680" spans="11:15" ht="13" x14ac:dyDescent="0.15">
      <c r="K680" s="3"/>
      <c r="L680" s="3"/>
      <c r="M680" s="3"/>
      <c r="N680" s="3"/>
      <c r="O680" s="3"/>
    </row>
    <row r="681" spans="11:15" ht="13" x14ac:dyDescent="0.15">
      <c r="K681" s="3"/>
      <c r="L681" s="3"/>
      <c r="M681" s="3"/>
      <c r="N681" s="3"/>
      <c r="O681" s="3"/>
    </row>
    <row r="682" spans="11:15" ht="13" x14ac:dyDescent="0.15">
      <c r="K682" s="3"/>
      <c r="L682" s="3"/>
      <c r="M682" s="3"/>
      <c r="N682" s="3"/>
      <c r="O682" s="3"/>
    </row>
    <row r="683" spans="11:15" ht="13" x14ac:dyDescent="0.15">
      <c r="K683" s="3"/>
      <c r="L683" s="3"/>
      <c r="M683" s="3"/>
      <c r="N683" s="3"/>
      <c r="O683" s="3"/>
    </row>
    <row r="684" spans="11:15" ht="13" x14ac:dyDescent="0.15">
      <c r="K684" s="3"/>
      <c r="L684" s="3"/>
      <c r="M684" s="3"/>
      <c r="N684" s="3"/>
      <c r="O684" s="3"/>
    </row>
    <row r="685" spans="11:15" ht="13" x14ac:dyDescent="0.15">
      <c r="K685" s="3"/>
      <c r="L685" s="3"/>
      <c r="M685" s="3"/>
      <c r="N685" s="3"/>
      <c r="O685" s="3"/>
    </row>
    <row r="686" spans="11:15" ht="13" x14ac:dyDescent="0.15">
      <c r="K686" s="3"/>
      <c r="L686" s="3"/>
      <c r="M686" s="3"/>
      <c r="N686" s="3"/>
      <c r="O686" s="3"/>
    </row>
    <row r="687" spans="11:15" ht="13" x14ac:dyDescent="0.15">
      <c r="K687" s="3"/>
      <c r="L687" s="3"/>
      <c r="M687" s="3"/>
      <c r="N687" s="3"/>
      <c r="O687" s="3"/>
    </row>
    <row r="688" spans="11:15" ht="13" x14ac:dyDescent="0.15">
      <c r="K688" s="3"/>
      <c r="L688" s="3"/>
      <c r="M688" s="3"/>
      <c r="N688" s="3"/>
      <c r="O688" s="3"/>
    </row>
    <row r="689" spans="11:15" ht="13" x14ac:dyDescent="0.15">
      <c r="K689" s="3"/>
      <c r="L689" s="3"/>
      <c r="M689" s="3"/>
      <c r="N689" s="3"/>
      <c r="O689" s="3"/>
    </row>
    <row r="690" spans="11:15" ht="13" x14ac:dyDescent="0.15">
      <c r="K690" s="3"/>
      <c r="L690" s="3"/>
      <c r="M690" s="3"/>
      <c r="N690" s="3"/>
      <c r="O690" s="3"/>
    </row>
    <row r="691" spans="11:15" ht="13" x14ac:dyDescent="0.15">
      <c r="K691" s="3"/>
      <c r="L691" s="3"/>
      <c r="M691" s="3"/>
      <c r="N691" s="3"/>
      <c r="O691" s="3"/>
    </row>
    <row r="692" spans="11:15" ht="13" x14ac:dyDescent="0.15">
      <c r="K692" s="3"/>
      <c r="L692" s="3"/>
      <c r="M692" s="3"/>
      <c r="N692" s="3"/>
      <c r="O692" s="3"/>
    </row>
    <row r="693" spans="11:15" ht="13" x14ac:dyDescent="0.15">
      <c r="K693" s="3"/>
      <c r="L693" s="3"/>
      <c r="M693" s="3"/>
      <c r="N693" s="3"/>
      <c r="O693" s="3"/>
    </row>
    <row r="694" spans="11:15" ht="13" x14ac:dyDescent="0.15">
      <c r="K694" s="3"/>
      <c r="L694" s="3"/>
      <c r="M694" s="3"/>
      <c r="N694" s="3"/>
      <c r="O694" s="3"/>
    </row>
    <row r="695" spans="11:15" ht="13" x14ac:dyDescent="0.15">
      <c r="K695" s="3"/>
      <c r="L695" s="3"/>
      <c r="M695" s="3"/>
      <c r="N695" s="3"/>
      <c r="O695" s="3"/>
    </row>
    <row r="696" spans="11:15" ht="13" x14ac:dyDescent="0.15">
      <c r="K696" s="3"/>
      <c r="L696" s="3"/>
      <c r="M696" s="3"/>
      <c r="N696" s="3"/>
      <c r="O696" s="3"/>
    </row>
    <row r="697" spans="11:15" ht="13" x14ac:dyDescent="0.15">
      <c r="K697" s="3"/>
      <c r="L697" s="3"/>
      <c r="M697" s="3"/>
      <c r="N697" s="3"/>
      <c r="O697" s="3"/>
    </row>
    <row r="698" spans="11:15" ht="13" x14ac:dyDescent="0.15">
      <c r="K698" s="3"/>
      <c r="L698" s="3"/>
      <c r="M698" s="3"/>
      <c r="N698" s="3"/>
      <c r="O698" s="3"/>
    </row>
    <row r="699" spans="11:15" ht="13" x14ac:dyDescent="0.15">
      <c r="K699" s="3"/>
      <c r="L699" s="3"/>
      <c r="M699" s="3"/>
      <c r="N699" s="3"/>
      <c r="O699" s="3"/>
    </row>
    <row r="700" spans="11:15" ht="13" x14ac:dyDescent="0.15">
      <c r="K700" s="3"/>
      <c r="L700" s="3"/>
      <c r="M700" s="3"/>
      <c r="N700" s="3"/>
      <c r="O700" s="3"/>
    </row>
    <row r="701" spans="11:15" ht="13" x14ac:dyDescent="0.15">
      <c r="K701" s="3"/>
      <c r="L701" s="3"/>
      <c r="M701" s="3"/>
      <c r="N701" s="3"/>
      <c r="O701" s="3"/>
    </row>
    <row r="702" spans="11:15" ht="13" x14ac:dyDescent="0.15">
      <c r="K702" s="3"/>
      <c r="L702" s="3"/>
      <c r="M702" s="3"/>
      <c r="N702" s="3"/>
      <c r="O702" s="3"/>
    </row>
    <row r="703" spans="11:15" ht="13" x14ac:dyDescent="0.15">
      <c r="K703" s="3"/>
      <c r="L703" s="3"/>
      <c r="M703" s="3"/>
      <c r="N703" s="3"/>
      <c r="O703" s="3"/>
    </row>
    <row r="704" spans="11:15" ht="13" x14ac:dyDescent="0.15">
      <c r="K704" s="3"/>
      <c r="L704" s="3"/>
      <c r="M704" s="3"/>
      <c r="N704" s="3"/>
      <c r="O704" s="3"/>
    </row>
    <row r="705" spans="11:15" ht="13" x14ac:dyDescent="0.15">
      <c r="K705" s="3"/>
      <c r="L705" s="3"/>
      <c r="M705" s="3"/>
      <c r="N705" s="3"/>
      <c r="O705" s="3"/>
    </row>
    <row r="706" spans="11:15" ht="13" x14ac:dyDescent="0.15">
      <c r="K706" s="3"/>
      <c r="L706" s="3"/>
      <c r="M706" s="3"/>
      <c r="N706" s="3"/>
      <c r="O706" s="3"/>
    </row>
    <row r="707" spans="11:15" ht="13" x14ac:dyDescent="0.15">
      <c r="K707" s="3"/>
      <c r="L707" s="3"/>
      <c r="M707" s="3"/>
      <c r="N707" s="3"/>
      <c r="O707" s="3"/>
    </row>
    <row r="708" spans="11:15" ht="13" x14ac:dyDescent="0.15">
      <c r="K708" s="3"/>
      <c r="L708" s="3"/>
      <c r="M708" s="3"/>
      <c r="N708" s="3"/>
      <c r="O708" s="3"/>
    </row>
    <row r="709" spans="11:15" ht="13" x14ac:dyDescent="0.15">
      <c r="K709" s="3"/>
      <c r="L709" s="3"/>
      <c r="M709" s="3"/>
      <c r="N709" s="3"/>
      <c r="O709" s="3"/>
    </row>
    <row r="710" spans="11:15" ht="13" x14ac:dyDescent="0.15">
      <c r="K710" s="3"/>
      <c r="L710" s="3"/>
      <c r="M710" s="3"/>
      <c r="N710" s="3"/>
      <c r="O710" s="3"/>
    </row>
    <row r="711" spans="11:15" ht="13" x14ac:dyDescent="0.15">
      <c r="K711" s="3"/>
      <c r="L711" s="3"/>
      <c r="M711" s="3"/>
      <c r="N711" s="3"/>
      <c r="O711" s="3"/>
    </row>
    <row r="712" spans="11:15" ht="13" x14ac:dyDescent="0.15">
      <c r="K712" s="3"/>
      <c r="L712" s="3"/>
      <c r="M712" s="3"/>
      <c r="N712" s="3"/>
      <c r="O712" s="3"/>
    </row>
    <row r="713" spans="11:15" ht="13" x14ac:dyDescent="0.15">
      <c r="K713" s="3"/>
      <c r="L713" s="3"/>
      <c r="M713" s="3"/>
      <c r="N713" s="3"/>
      <c r="O713" s="3"/>
    </row>
    <row r="714" spans="11:15" ht="13" x14ac:dyDescent="0.15">
      <c r="K714" s="3"/>
      <c r="L714" s="3"/>
      <c r="M714" s="3"/>
      <c r="N714" s="3"/>
      <c r="O714" s="3"/>
    </row>
    <row r="715" spans="11:15" ht="13" x14ac:dyDescent="0.15">
      <c r="K715" s="3"/>
      <c r="L715" s="3"/>
      <c r="M715" s="3"/>
      <c r="N715" s="3"/>
      <c r="O715" s="3"/>
    </row>
    <row r="716" spans="11:15" ht="13" x14ac:dyDescent="0.15">
      <c r="K716" s="3"/>
      <c r="L716" s="3"/>
      <c r="M716" s="3"/>
      <c r="N716" s="3"/>
      <c r="O716" s="3"/>
    </row>
    <row r="717" spans="11:15" ht="13" x14ac:dyDescent="0.15">
      <c r="K717" s="3"/>
      <c r="L717" s="3"/>
      <c r="M717" s="3"/>
      <c r="N717" s="3"/>
      <c r="O717" s="3"/>
    </row>
    <row r="718" spans="11:15" ht="13" x14ac:dyDescent="0.15">
      <c r="K718" s="3"/>
      <c r="L718" s="3"/>
      <c r="M718" s="3"/>
      <c r="N718" s="3"/>
      <c r="O718" s="3"/>
    </row>
    <row r="719" spans="11:15" ht="13" x14ac:dyDescent="0.15">
      <c r="K719" s="3"/>
      <c r="L719" s="3"/>
      <c r="M719" s="3"/>
      <c r="N719" s="3"/>
      <c r="O719" s="3"/>
    </row>
    <row r="720" spans="11:15" ht="13" x14ac:dyDescent="0.15">
      <c r="K720" s="3"/>
      <c r="L720" s="3"/>
      <c r="M720" s="3"/>
      <c r="N720" s="3"/>
      <c r="O720" s="3"/>
    </row>
    <row r="721" spans="11:15" ht="13" x14ac:dyDescent="0.15">
      <c r="K721" s="3"/>
      <c r="L721" s="3"/>
      <c r="M721" s="3"/>
      <c r="N721" s="3"/>
      <c r="O721" s="3"/>
    </row>
    <row r="722" spans="11:15" ht="13" x14ac:dyDescent="0.15">
      <c r="K722" s="3"/>
      <c r="L722" s="3"/>
      <c r="M722" s="3"/>
      <c r="N722" s="3"/>
      <c r="O722" s="3"/>
    </row>
    <row r="723" spans="11:15" ht="13" x14ac:dyDescent="0.15">
      <c r="K723" s="3"/>
      <c r="L723" s="3"/>
      <c r="M723" s="3"/>
      <c r="N723" s="3"/>
      <c r="O723" s="3"/>
    </row>
    <row r="724" spans="11:15" ht="13" x14ac:dyDescent="0.15">
      <c r="K724" s="3"/>
      <c r="L724" s="3"/>
      <c r="M724" s="3"/>
      <c r="N724" s="3"/>
      <c r="O724" s="3"/>
    </row>
    <row r="725" spans="11:15" ht="13" x14ac:dyDescent="0.15">
      <c r="K725" s="3"/>
      <c r="L725" s="3"/>
      <c r="M725" s="3"/>
      <c r="N725" s="3"/>
      <c r="O725" s="3"/>
    </row>
    <row r="726" spans="11:15" ht="13" x14ac:dyDescent="0.15">
      <c r="K726" s="3"/>
      <c r="L726" s="3"/>
      <c r="M726" s="3"/>
      <c r="N726" s="3"/>
      <c r="O726" s="3"/>
    </row>
    <row r="727" spans="11:15" ht="13" x14ac:dyDescent="0.15">
      <c r="K727" s="3"/>
      <c r="L727" s="3"/>
      <c r="M727" s="3"/>
      <c r="N727" s="3"/>
      <c r="O727" s="3"/>
    </row>
    <row r="728" spans="11:15" ht="13" x14ac:dyDescent="0.15">
      <c r="K728" s="3"/>
      <c r="L728" s="3"/>
      <c r="M728" s="3"/>
      <c r="N728" s="3"/>
      <c r="O728" s="3"/>
    </row>
    <row r="729" spans="11:15" ht="13" x14ac:dyDescent="0.15">
      <c r="K729" s="3"/>
      <c r="L729" s="3"/>
      <c r="M729" s="3"/>
      <c r="N729" s="3"/>
      <c r="O729" s="3"/>
    </row>
    <row r="730" spans="11:15" ht="13" x14ac:dyDescent="0.15">
      <c r="K730" s="3"/>
      <c r="L730" s="3"/>
      <c r="M730" s="3"/>
      <c r="N730" s="3"/>
      <c r="O730" s="3"/>
    </row>
    <row r="731" spans="11:15" ht="13" x14ac:dyDescent="0.15">
      <c r="K731" s="3"/>
      <c r="L731" s="3"/>
      <c r="M731" s="3"/>
      <c r="N731" s="3"/>
      <c r="O731" s="3"/>
    </row>
    <row r="732" spans="11:15" ht="13" x14ac:dyDescent="0.15">
      <c r="K732" s="3"/>
      <c r="L732" s="3"/>
      <c r="M732" s="3"/>
      <c r="N732" s="3"/>
      <c r="O732" s="3"/>
    </row>
    <row r="733" spans="11:15" ht="13" x14ac:dyDescent="0.15">
      <c r="K733" s="3"/>
      <c r="L733" s="3"/>
      <c r="M733" s="3"/>
      <c r="N733" s="3"/>
      <c r="O733" s="3"/>
    </row>
    <row r="734" spans="11:15" ht="13" x14ac:dyDescent="0.15">
      <c r="K734" s="3"/>
      <c r="L734" s="3"/>
      <c r="M734" s="3"/>
      <c r="N734" s="3"/>
      <c r="O734" s="3"/>
    </row>
    <row r="735" spans="11:15" ht="13" x14ac:dyDescent="0.15">
      <c r="K735" s="3"/>
      <c r="L735" s="3"/>
      <c r="M735" s="3"/>
      <c r="N735" s="3"/>
      <c r="O735" s="3"/>
    </row>
    <row r="736" spans="11:15" ht="13" x14ac:dyDescent="0.15">
      <c r="K736" s="3"/>
      <c r="L736" s="3"/>
      <c r="M736" s="3"/>
      <c r="N736" s="3"/>
      <c r="O736" s="3"/>
    </row>
    <row r="737" spans="11:15" ht="13" x14ac:dyDescent="0.15">
      <c r="K737" s="3"/>
      <c r="L737" s="3"/>
      <c r="M737" s="3"/>
      <c r="N737" s="3"/>
      <c r="O737" s="3"/>
    </row>
    <row r="738" spans="11:15" ht="13" x14ac:dyDescent="0.15">
      <c r="K738" s="3"/>
      <c r="L738" s="3"/>
      <c r="M738" s="3"/>
      <c r="N738" s="3"/>
      <c r="O738" s="3"/>
    </row>
    <row r="739" spans="11:15" ht="13" x14ac:dyDescent="0.15">
      <c r="K739" s="3"/>
      <c r="L739" s="3"/>
      <c r="M739" s="3"/>
      <c r="N739" s="3"/>
      <c r="O739" s="3"/>
    </row>
    <row r="740" spans="11:15" ht="13" x14ac:dyDescent="0.15">
      <c r="K740" s="3"/>
      <c r="L740" s="3"/>
      <c r="M740" s="3"/>
      <c r="N740" s="3"/>
      <c r="O740" s="3"/>
    </row>
    <row r="741" spans="11:15" ht="13" x14ac:dyDescent="0.15">
      <c r="K741" s="3"/>
      <c r="L741" s="3"/>
      <c r="M741" s="3"/>
      <c r="N741" s="3"/>
      <c r="O741" s="3"/>
    </row>
    <row r="742" spans="11:15" ht="13" x14ac:dyDescent="0.15">
      <c r="K742" s="3"/>
      <c r="L742" s="3"/>
      <c r="M742" s="3"/>
      <c r="N742" s="3"/>
      <c r="O742" s="3"/>
    </row>
    <row r="743" spans="11:15" ht="13" x14ac:dyDescent="0.15">
      <c r="K743" s="3"/>
      <c r="L743" s="3"/>
      <c r="M743" s="3"/>
      <c r="N743" s="3"/>
      <c r="O743" s="3"/>
    </row>
    <row r="744" spans="11:15" ht="13" x14ac:dyDescent="0.15">
      <c r="K744" s="3"/>
      <c r="L744" s="3"/>
      <c r="M744" s="3"/>
      <c r="N744" s="3"/>
      <c r="O744" s="3"/>
    </row>
    <row r="745" spans="11:15" ht="13" x14ac:dyDescent="0.15">
      <c r="K745" s="3"/>
      <c r="L745" s="3"/>
      <c r="M745" s="3"/>
      <c r="N745" s="3"/>
      <c r="O745" s="3"/>
    </row>
    <row r="746" spans="11:15" ht="13" x14ac:dyDescent="0.15">
      <c r="K746" s="3"/>
      <c r="L746" s="3"/>
      <c r="M746" s="3"/>
      <c r="N746" s="3"/>
      <c r="O746" s="3"/>
    </row>
    <row r="747" spans="11:15" ht="13" x14ac:dyDescent="0.15">
      <c r="K747" s="3"/>
      <c r="L747" s="3"/>
      <c r="M747" s="3"/>
      <c r="N747" s="3"/>
      <c r="O747" s="3"/>
    </row>
    <row r="748" spans="11:15" ht="13" x14ac:dyDescent="0.15">
      <c r="K748" s="3"/>
      <c r="L748" s="3"/>
      <c r="M748" s="3"/>
      <c r="N748" s="3"/>
      <c r="O748" s="3"/>
    </row>
    <row r="749" spans="11:15" ht="13" x14ac:dyDescent="0.15">
      <c r="K749" s="3"/>
      <c r="L749" s="3"/>
      <c r="M749" s="3"/>
      <c r="N749" s="3"/>
      <c r="O749" s="3"/>
    </row>
    <row r="750" spans="11:15" ht="13" x14ac:dyDescent="0.15">
      <c r="K750" s="3"/>
      <c r="L750" s="3"/>
      <c r="M750" s="3"/>
      <c r="N750" s="3"/>
      <c r="O750" s="3"/>
    </row>
    <row r="751" spans="11:15" ht="13" x14ac:dyDescent="0.15">
      <c r="K751" s="3"/>
      <c r="L751" s="3"/>
      <c r="M751" s="3"/>
      <c r="N751" s="3"/>
      <c r="O751" s="3"/>
    </row>
    <row r="752" spans="11:15" ht="13" x14ac:dyDescent="0.15">
      <c r="K752" s="3"/>
      <c r="L752" s="3"/>
      <c r="M752" s="3"/>
      <c r="N752" s="3"/>
      <c r="O752" s="3"/>
    </row>
    <row r="753" spans="11:15" ht="13" x14ac:dyDescent="0.15">
      <c r="K753" s="3"/>
      <c r="L753" s="3"/>
      <c r="M753" s="3"/>
      <c r="N753" s="3"/>
      <c r="O753" s="3"/>
    </row>
    <row r="754" spans="11:15" ht="13" x14ac:dyDescent="0.15">
      <c r="K754" s="3"/>
      <c r="L754" s="3"/>
      <c r="M754" s="3"/>
      <c r="N754" s="3"/>
      <c r="O754" s="3"/>
    </row>
    <row r="755" spans="11:15" ht="13" x14ac:dyDescent="0.15">
      <c r="K755" s="3"/>
      <c r="L755" s="3"/>
      <c r="M755" s="3"/>
      <c r="N755" s="3"/>
      <c r="O755" s="3"/>
    </row>
    <row r="756" spans="11:15" ht="13" x14ac:dyDescent="0.15">
      <c r="K756" s="3"/>
      <c r="L756" s="3"/>
      <c r="M756" s="3"/>
      <c r="N756" s="3"/>
      <c r="O756" s="3"/>
    </row>
    <row r="757" spans="11:15" ht="13" x14ac:dyDescent="0.15">
      <c r="K757" s="3"/>
      <c r="L757" s="3"/>
      <c r="M757" s="3"/>
      <c r="N757" s="3"/>
      <c r="O757" s="3"/>
    </row>
    <row r="758" spans="11:15" ht="13" x14ac:dyDescent="0.15">
      <c r="K758" s="3"/>
      <c r="L758" s="3"/>
      <c r="M758" s="3"/>
      <c r="N758" s="3"/>
      <c r="O758" s="3"/>
    </row>
    <row r="759" spans="11:15" ht="13" x14ac:dyDescent="0.15">
      <c r="K759" s="3"/>
      <c r="L759" s="3"/>
      <c r="M759" s="3"/>
      <c r="N759" s="3"/>
      <c r="O759" s="3"/>
    </row>
    <row r="760" spans="11:15" ht="13" x14ac:dyDescent="0.15">
      <c r="K760" s="3"/>
      <c r="L760" s="3"/>
      <c r="M760" s="3"/>
      <c r="N760" s="3"/>
      <c r="O760" s="3"/>
    </row>
    <row r="761" spans="11:15" ht="13" x14ac:dyDescent="0.15">
      <c r="K761" s="3"/>
      <c r="L761" s="3"/>
      <c r="M761" s="3"/>
      <c r="N761" s="3"/>
      <c r="O761" s="3"/>
    </row>
    <row r="762" spans="11:15" ht="13" x14ac:dyDescent="0.15">
      <c r="K762" s="3"/>
      <c r="L762" s="3"/>
      <c r="M762" s="3"/>
      <c r="N762" s="3"/>
      <c r="O762" s="3"/>
    </row>
    <row r="763" spans="11:15" ht="13" x14ac:dyDescent="0.15">
      <c r="K763" s="3"/>
      <c r="L763" s="3"/>
      <c r="M763" s="3"/>
      <c r="N763" s="3"/>
      <c r="O763" s="3"/>
    </row>
    <row r="764" spans="11:15" ht="13" x14ac:dyDescent="0.15">
      <c r="K764" s="3"/>
      <c r="L764" s="3"/>
      <c r="M764" s="3"/>
      <c r="N764" s="3"/>
      <c r="O764" s="3"/>
    </row>
    <row r="765" spans="11:15" ht="13" x14ac:dyDescent="0.15">
      <c r="K765" s="3"/>
      <c r="L765" s="3"/>
      <c r="M765" s="3"/>
      <c r="N765" s="3"/>
      <c r="O765" s="3"/>
    </row>
    <row r="766" spans="11:15" ht="13" x14ac:dyDescent="0.15">
      <c r="K766" s="3"/>
      <c r="L766" s="3"/>
      <c r="M766" s="3"/>
      <c r="N766" s="3"/>
      <c r="O766" s="3"/>
    </row>
    <row r="767" spans="11:15" ht="13" x14ac:dyDescent="0.15">
      <c r="K767" s="3"/>
      <c r="L767" s="3"/>
      <c r="M767" s="3"/>
      <c r="N767" s="3"/>
      <c r="O767" s="3"/>
    </row>
    <row r="768" spans="11:15" ht="13" x14ac:dyDescent="0.15">
      <c r="K768" s="3"/>
      <c r="L768" s="3"/>
      <c r="M768" s="3"/>
      <c r="N768" s="3"/>
      <c r="O768" s="3"/>
    </row>
    <row r="769" spans="11:15" ht="13" x14ac:dyDescent="0.15">
      <c r="K769" s="3"/>
      <c r="L769" s="3"/>
      <c r="M769" s="3"/>
      <c r="N769" s="3"/>
      <c r="O769" s="3"/>
    </row>
    <row r="770" spans="11:15" ht="13" x14ac:dyDescent="0.15">
      <c r="K770" s="3"/>
      <c r="L770" s="3"/>
      <c r="M770" s="3"/>
      <c r="N770" s="3"/>
      <c r="O770" s="3"/>
    </row>
    <row r="771" spans="11:15" ht="13" x14ac:dyDescent="0.15">
      <c r="K771" s="3"/>
      <c r="L771" s="3"/>
      <c r="M771" s="3"/>
      <c r="N771" s="3"/>
      <c r="O771" s="3"/>
    </row>
    <row r="772" spans="11:15" ht="13" x14ac:dyDescent="0.15">
      <c r="K772" s="3"/>
      <c r="L772" s="3"/>
      <c r="M772" s="3"/>
      <c r="N772" s="3"/>
      <c r="O772" s="3"/>
    </row>
    <row r="773" spans="11:15" ht="13" x14ac:dyDescent="0.15">
      <c r="K773" s="3"/>
      <c r="L773" s="3"/>
      <c r="M773" s="3"/>
      <c r="N773" s="3"/>
      <c r="O773" s="3"/>
    </row>
    <row r="774" spans="11:15" ht="13" x14ac:dyDescent="0.15">
      <c r="K774" s="3"/>
      <c r="L774" s="3"/>
      <c r="M774" s="3"/>
      <c r="N774" s="3"/>
      <c r="O774" s="3"/>
    </row>
    <row r="775" spans="11:15" ht="13" x14ac:dyDescent="0.15">
      <c r="K775" s="3"/>
      <c r="L775" s="3"/>
      <c r="M775" s="3"/>
      <c r="N775" s="3"/>
      <c r="O775" s="3"/>
    </row>
    <row r="776" spans="11:15" ht="13" x14ac:dyDescent="0.15">
      <c r="K776" s="3"/>
      <c r="L776" s="3"/>
      <c r="M776" s="3"/>
      <c r="N776" s="3"/>
      <c r="O776" s="3"/>
    </row>
    <row r="777" spans="11:15" ht="13" x14ac:dyDescent="0.15">
      <c r="K777" s="3"/>
      <c r="L777" s="3"/>
      <c r="M777" s="3"/>
      <c r="N777" s="3"/>
      <c r="O777" s="3"/>
    </row>
    <row r="778" spans="11:15" ht="13" x14ac:dyDescent="0.15">
      <c r="K778" s="3"/>
      <c r="L778" s="3"/>
      <c r="M778" s="3"/>
      <c r="N778" s="3"/>
      <c r="O778" s="3"/>
    </row>
    <row r="779" spans="11:15" ht="13" x14ac:dyDescent="0.15">
      <c r="K779" s="3"/>
      <c r="L779" s="3"/>
      <c r="M779" s="3"/>
      <c r="N779" s="3"/>
      <c r="O779" s="3"/>
    </row>
    <row r="780" spans="11:15" ht="13" x14ac:dyDescent="0.15">
      <c r="K780" s="3"/>
      <c r="L780" s="3"/>
      <c r="M780" s="3"/>
      <c r="N780" s="3"/>
      <c r="O780" s="3"/>
    </row>
    <row r="781" spans="11:15" ht="13" x14ac:dyDescent="0.15">
      <c r="K781" s="3"/>
      <c r="L781" s="3"/>
      <c r="M781" s="3"/>
      <c r="N781" s="3"/>
      <c r="O781" s="3"/>
    </row>
    <row r="782" spans="11:15" ht="13" x14ac:dyDescent="0.15">
      <c r="K782" s="3"/>
      <c r="L782" s="3"/>
      <c r="M782" s="3"/>
      <c r="N782" s="3"/>
      <c r="O782" s="3"/>
    </row>
    <row r="783" spans="11:15" ht="13" x14ac:dyDescent="0.15">
      <c r="K783" s="3"/>
      <c r="L783" s="3"/>
      <c r="M783" s="3"/>
      <c r="N783" s="3"/>
      <c r="O783" s="3"/>
    </row>
    <row r="784" spans="11:15" ht="13" x14ac:dyDescent="0.15">
      <c r="K784" s="3"/>
      <c r="L784" s="3"/>
      <c r="M784" s="3"/>
      <c r="N784" s="3"/>
      <c r="O784" s="3"/>
    </row>
    <row r="785" spans="11:15" ht="13" x14ac:dyDescent="0.15">
      <c r="K785" s="3"/>
      <c r="L785" s="3"/>
      <c r="M785" s="3"/>
      <c r="N785" s="3"/>
      <c r="O785" s="3"/>
    </row>
    <row r="786" spans="11:15" ht="13" x14ac:dyDescent="0.15">
      <c r="K786" s="3"/>
      <c r="L786" s="3"/>
      <c r="M786" s="3"/>
      <c r="N786" s="3"/>
      <c r="O786" s="3"/>
    </row>
    <row r="787" spans="11:15" ht="13" x14ac:dyDescent="0.15">
      <c r="K787" s="3"/>
      <c r="L787" s="3"/>
      <c r="M787" s="3"/>
      <c r="N787" s="3"/>
      <c r="O787" s="3"/>
    </row>
    <row r="788" spans="11:15" ht="13" x14ac:dyDescent="0.15">
      <c r="K788" s="3"/>
      <c r="L788" s="3"/>
      <c r="M788" s="3"/>
      <c r="N788" s="3"/>
      <c r="O788" s="3"/>
    </row>
    <row r="789" spans="11:15" ht="13" x14ac:dyDescent="0.15">
      <c r="K789" s="3"/>
      <c r="L789" s="3"/>
      <c r="M789" s="3"/>
      <c r="N789" s="3"/>
      <c r="O789" s="3"/>
    </row>
    <row r="790" spans="11:15" ht="13" x14ac:dyDescent="0.15">
      <c r="K790" s="3"/>
      <c r="L790" s="3"/>
      <c r="M790" s="3"/>
      <c r="N790" s="3"/>
      <c r="O790" s="3"/>
    </row>
    <row r="791" spans="11:15" ht="13" x14ac:dyDescent="0.15">
      <c r="K791" s="3"/>
      <c r="L791" s="3"/>
      <c r="M791" s="3"/>
      <c r="N791" s="3"/>
      <c r="O791" s="3"/>
    </row>
    <row r="792" spans="11:15" ht="13" x14ac:dyDescent="0.15">
      <c r="K792" s="3"/>
      <c r="L792" s="3"/>
      <c r="M792" s="3"/>
      <c r="N792" s="3"/>
      <c r="O792" s="3"/>
    </row>
    <row r="793" spans="11:15" ht="13" x14ac:dyDescent="0.15">
      <c r="K793" s="3"/>
      <c r="L793" s="3"/>
      <c r="M793" s="3"/>
      <c r="N793" s="3"/>
      <c r="O793" s="3"/>
    </row>
    <row r="794" spans="11:15" ht="13" x14ac:dyDescent="0.15">
      <c r="K794" s="3"/>
      <c r="L794" s="3"/>
      <c r="M794" s="3"/>
      <c r="N794" s="3"/>
      <c r="O794" s="3"/>
    </row>
    <row r="795" spans="11:15" ht="13" x14ac:dyDescent="0.15">
      <c r="K795" s="3"/>
      <c r="L795" s="3"/>
      <c r="M795" s="3"/>
      <c r="N795" s="3"/>
      <c r="O795" s="3"/>
    </row>
    <row r="796" spans="11:15" ht="13" x14ac:dyDescent="0.15">
      <c r="K796" s="3"/>
      <c r="L796" s="3"/>
      <c r="M796" s="3"/>
      <c r="N796" s="3"/>
      <c r="O796" s="3"/>
    </row>
    <row r="797" spans="11:15" ht="13" x14ac:dyDescent="0.15">
      <c r="K797" s="3"/>
      <c r="L797" s="3"/>
      <c r="M797" s="3"/>
      <c r="N797" s="3"/>
      <c r="O797" s="3"/>
    </row>
    <row r="798" spans="11:15" ht="13" x14ac:dyDescent="0.15">
      <c r="K798" s="3"/>
      <c r="L798" s="3"/>
      <c r="M798" s="3"/>
      <c r="N798" s="3"/>
      <c r="O798" s="3"/>
    </row>
    <row r="799" spans="11:15" ht="13" x14ac:dyDescent="0.15">
      <c r="K799" s="3"/>
      <c r="L799" s="3"/>
      <c r="M799" s="3"/>
      <c r="N799" s="3"/>
      <c r="O799" s="3"/>
    </row>
    <row r="800" spans="11:15" ht="13" x14ac:dyDescent="0.15">
      <c r="K800" s="3"/>
      <c r="L800" s="3"/>
      <c r="M800" s="3"/>
      <c r="N800" s="3"/>
      <c r="O800" s="3"/>
    </row>
    <row r="801" spans="11:15" ht="13" x14ac:dyDescent="0.15">
      <c r="K801" s="3"/>
      <c r="L801" s="3"/>
      <c r="M801" s="3"/>
      <c r="N801" s="3"/>
      <c r="O801" s="3"/>
    </row>
    <row r="802" spans="11:15" ht="13" x14ac:dyDescent="0.15">
      <c r="K802" s="3"/>
      <c r="L802" s="3"/>
      <c r="M802" s="3"/>
      <c r="N802" s="3"/>
      <c r="O802" s="3"/>
    </row>
    <row r="803" spans="11:15" ht="13" x14ac:dyDescent="0.15">
      <c r="K803" s="3"/>
      <c r="L803" s="3"/>
      <c r="M803" s="3"/>
      <c r="N803" s="3"/>
      <c r="O803" s="3"/>
    </row>
    <row r="804" spans="11:15" ht="13" x14ac:dyDescent="0.15">
      <c r="K804" s="3"/>
      <c r="L804" s="3"/>
      <c r="M804" s="3"/>
      <c r="N804" s="3"/>
      <c r="O804" s="3"/>
    </row>
    <row r="805" spans="11:15" ht="13" x14ac:dyDescent="0.15">
      <c r="K805" s="3"/>
      <c r="L805" s="3"/>
      <c r="M805" s="3"/>
      <c r="N805" s="3"/>
      <c r="O805" s="3"/>
    </row>
    <row r="806" spans="11:15" ht="13" x14ac:dyDescent="0.15">
      <c r="K806" s="3"/>
      <c r="L806" s="3"/>
      <c r="M806" s="3"/>
      <c r="N806" s="3"/>
      <c r="O806" s="3"/>
    </row>
    <row r="807" spans="11:15" ht="13" x14ac:dyDescent="0.15">
      <c r="K807" s="3"/>
      <c r="L807" s="3"/>
      <c r="M807" s="3"/>
      <c r="N807" s="3"/>
      <c r="O807" s="3"/>
    </row>
    <row r="808" spans="11:15" ht="13" x14ac:dyDescent="0.15">
      <c r="K808" s="3"/>
      <c r="L808" s="3"/>
      <c r="M808" s="3"/>
      <c r="N808" s="3"/>
      <c r="O808" s="3"/>
    </row>
    <row r="809" spans="11:15" ht="13" x14ac:dyDescent="0.15">
      <c r="K809" s="3"/>
      <c r="L809" s="3"/>
      <c r="M809" s="3"/>
      <c r="N809" s="3"/>
      <c r="O809" s="3"/>
    </row>
    <row r="810" spans="11:15" ht="13" x14ac:dyDescent="0.15">
      <c r="K810" s="3"/>
      <c r="L810" s="3"/>
      <c r="M810" s="3"/>
      <c r="N810" s="3"/>
      <c r="O810" s="3"/>
    </row>
    <row r="811" spans="11:15" ht="13" x14ac:dyDescent="0.15">
      <c r="K811" s="3"/>
      <c r="L811" s="3"/>
      <c r="M811" s="3"/>
      <c r="N811" s="3"/>
      <c r="O811" s="3"/>
    </row>
    <row r="812" spans="11:15" ht="13" x14ac:dyDescent="0.15">
      <c r="K812" s="3"/>
      <c r="L812" s="3"/>
      <c r="M812" s="3"/>
      <c r="N812" s="3"/>
      <c r="O812" s="3"/>
    </row>
    <row r="813" spans="11:15" ht="13" x14ac:dyDescent="0.15">
      <c r="K813" s="3"/>
      <c r="L813" s="3"/>
      <c r="M813" s="3"/>
      <c r="N813" s="3"/>
      <c r="O813" s="3"/>
    </row>
    <row r="814" spans="11:15" ht="13" x14ac:dyDescent="0.15">
      <c r="K814" s="3"/>
      <c r="L814" s="3"/>
      <c r="M814" s="3"/>
      <c r="N814" s="3"/>
      <c r="O814" s="3"/>
    </row>
    <row r="815" spans="11:15" ht="13" x14ac:dyDescent="0.15">
      <c r="K815" s="3"/>
      <c r="L815" s="3"/>
      <c r="M815" s="3"/>
      <c r="N815" s="3"/>
      <c r="O815" s="3"/>
    </row>
    <row r="816" spans="11:15" ht="13" x14ac:dyDescent="0.15">
      <c r="K816" s="3"/>
      <c r="L816" s="3"/>
      <c r="M816" s="3"/>
      <c r="N816" s="3"/>
      <c r="O816" s="3"/>
    </row>
    <row r="817" spans="11:15" ht="13" x14ac:dyDescent="0.15">
      <c r="K817" s="3"/>
      <c r="L817" s="3"/>
      <c r="M817" s="3"/>
      <c r="N817" s="3"/>
      <c r="O817" s="3"/>
    </row>
    <row r="818" spans="11:15" ht="13" x14ac:dyDescent="0.15">
      <c r="K818" s="3"/>
      <c r="L818" s="3"/>
      <c r="M818" s="3"/>
      <c r="N818" s="3"/>
      <c r="O818" s="3"/>
    </row>
    <row r="819" spans="11:15" ht="13" x14ac:dyDescent="0.15">
      <c r="K819" s="3"/>
      <c r="L819" s="3"/>
      <c r="M819" s="3"/>
      <c r="N819" s="3"/>
      <c r="O819" s="3"/>
    </row>
    <row r="820" spans="11:15" ht="13" x14ac:dyDescent="0.15">
      <c r="K820" s="3"/>
      <c r="L820" s="3"/>
      <c r="M820" s="3"/>
      <c r="N820" s="3"/>
      <c r="O820" s="3"/>
    </row>
    <row r="821" spans="11:15" ht="13" x14ac:dyDescent="0.15">
      <c r="K821" s="3"/>
      <c r="L821" s="3"/>
      <c r="M821" s="3"/>
      <c r="N821" s="3"/>
      <c r="O821" s="3"/>
    </row>
    <row r="822" spans="11:15" ht="13" x14ac:dyDescent="0.15">
      <c r="K822" s="3"/>
      <c r="L822" s="3"/>
      <c r="M822" s="3"/>
      <c r="N822" s="3"/>
      <c r="O822" s="3"/>
    </row>
    <row r="823" spans="11:15" ht="13" x14ac:dyDescent="0.15">
      <c r="K823" s="3"/>
      <c r="L823" s="3"/>
      <c r="M823" s="3"/>
      <c r="N823" s="3"/>
      <c r="O823" s="3"/>
    </row>
    <row r="824" spans="11:15" ht="13" x14ac:dyDescent="0.15">
      <c r="K824" s="3"/>
      <c r="L824" s="3"/>
      <c r="M824" s="3"/>
      <c r="N824" s="3"/>
      <c r="O824" s="3"/>
    </row>
    <row r="825" spans="11:15" ht="13" x14ac:dyDescent="0.15">
      <c r="K825" s="3"/>
      <c r="L825" s="3"/>
      <c r="M825" s="3"/>
      <c r="N825" s="3"/>
      <c r="O825" s="3"/>
    </row>
    <row r="826" spans="11:15" ht="13" x14ac:dyDescent="0.15">
      <c r="K826" s="3"/>
      <c r="L826" s="3"/>
      <c r="M826" s="3"/>
      <c r="N826" s="3"/>
      <c r="O826" s="3"/>
    </row>
    <row r="827" spans="11:15" ht="13" x14ac:dyDescent="0.15">
      <c r="K827" s="3"/>
      <c r="L827" s="3"/>
      <c r="M827" s="3"/>
      <c r="N827" s="3"/>
      <c r="O827" s="3"/>
    </row>
    <row r="828" spans="11:15" ht="13" x14ac:dyDescent="0.15">
      <c r="K828" s="3"/>
      <c r="L828" s="3"/>
      <c r="M828" s="3"/>
      <c r="N828" s="3"/>
      <c r="O828" s="3"/>
    </row>
    <row r="829" spans="11:15" ht="13" x14ac:dyDescent="0.15">
      <c r="K829" s="3"/>
      <c r="L829" s="3"/>
      <c r="M829" s="3"/>
      <c r="N829" s="3"/>
      <c r="O829" s="3"/>
    </row>
    <row r="830" spans="11:15" ht="13" x14ac:dyDescent="0.15">
      <c r="K830" s="3"/>
      <c r="L830" s="3"/>
      <c r="M830" s="3"/>
      <c r="N830" s="3"/>
      <c r="O830" s="3"/>
    </row>
    <row r="831" spans="11:15" ht="13" x14ac:dyDescent="0.15">
      <c r="K831" s="3"/>
      <c r="L831" s="3"/>
      <c r="M831" s="3"/>
      <c r="N831" s="3"/>
      <c r="O831" s="3"/>
    </row>
    <row r="832" spans="11:15" ht="13" x14ac:dyDescent="0.15">
      <c r="K832" s="3"/>
      <c r="L832" s="3"/>
      <c r="M832" s="3"/>
      <c r="N832" s="3"/>
      <c r="O832" s="3"/>
    </row>
    <row r="833" spans="11:15" ht="13" x14ac:dyDescent="0.15">
      <c r="K833" s="3"/>
      <c r="L833" s="3"/>
      <c r="M833" s="3"/>
      <c r="N833" s="3"/>
      <c r="O833" s="3"/>
    </row>
    <row r="834" spans="11:15" ht="13" x14ac:dyDescent="0.15">
      <c r="K834" s="3"/>
      <c r="L834" s="3"/>
      <c r="M834" s="3"/>
      <c r="N834" s="3"/>
      <c r="O834" s="3"/>
    </row>
    <row r="835" spans="11:15" ht="13" x14ac:dyDescent="0.15">
      <c r="K835" s="3"/>
      <c r="L835" s="3"/>
      <c r="M835" s="3"/>
      <c r="N835" s="3"/>
      <c r="O835" s="3"/>
    </row>
    <row r="836" spans="11:15" ht="13" x14ac:dyDescent="0.15">
      <c r="K836" s="3"/>
      <c r="L836" s="3"/>
      <c r="M836" s="3"/>
      <c r="N836" s="3"/>
      <c r="O836" s="3"/>
    </row>
    <row r="837" spans="11:15" ht="13" x14ac:dyDescent="0.15">
      <c r="K837" s="3"/>
      <c r="L837" s="3"/>
      <c r="M837" s="3"/>
      <c r="N837" s="3"/>
      <c r="O837" s="3"/>
    </row>
    <row r="838" spans="11:15" ht="13" x14ac:dyDescent="0.15">
      <c r="K838" s="3"/>
      <c r="L838" s="3"/>
      <c r="M838" s="3"/>
      <c r="N838" s="3"/>
      <c r="O838" s="3"/>
    </row>
    <row r="839" spans="11:15" ht="13" x14ac:dyDescent="0.15">
      <c r="K839" s="3"/>
      <c r="L839" s="3"/>
      <c r="M839" s="3"/>
      <c r="N839" s="3"/>
      <c r="O839" s="3"/>
    </row>
    <row r="840" spans="11:15" ht="13" x14ac:dyDescent="0.15">
      <c r="K840" s="3"/>
      <c r="L840" s="3"/>
      <c r="M840" s="3"/>
      <c r="N840" s="3"/>
      <c r="O840" s="3"/>
    </row>
    <row r="841" spans="11:15" ht="13" x14ac:dyDescent="0.15">
      <c r="K841" s="3"/>
      <c r="L841" s="3"/>
      <c r="M841" s="3"/>
      <c r="N841" s="3"/>
      <c r="O841" s="3"/>
    </row>
    <row r="842" spans="11:15" ht="13" x14ac:dyDescent="0.15">
      <c r="K842" s="3"/>
      <c r="L842" s="3"/>
      <c r="M842" s="3"/>
      <c r="N842" s="3"/>
      <c r="O842" s="3"/>
    </row>
    <row r="843" spans="11:15" ht="13" x14ac:dyDescent="0.15">
      <c r="K843" s="3"/>
      <c r="L843" s="3"/>
      <c r="M843" s="3"/>
      <c r="N843" s="3"/>
      <c r="O843" s="3"/>
    </row>
    <row r="844" spans="11:15" ht="13" x14ac:dyDescent="0.15">
      <c r="K844" s="3"/>
      <c r="L844" s="3"/>
      <c r="M844" s="3"/>
      <c r="N844" s="3"/>
      <c r="O844" s="3"/>
    </row>
    <row r="845" spans="11:15" ht="13" x14ac:dyDescent="0.15">
      <c r="K845" s="3"/>
      <c r="L845" s="3"/>
      <c r="M845" s="3"/>
      <c r="N845" s="3"/>
      <c r="O845" s="3"/>
    </row>
    <row r="846" spans="11:15" ht="13" x14ac:dyDescent="0.15">
      <c r="K846" s="3"/>
      <c r="L846" s="3"/>
      <c r="M846" s="3"/>
      <c r="N846" s="3"/>
      <c r="O846" s="3"/>
    </row>
    <row r="847" spans="11:15" ht="13" x14ac:dyDescent="0.15">
      <c r="K847" s="3"/>
      <c r="L847" s="3"/>
      <c r="M847" s="3"/>
      <c r="N847" s="3"/>
      <c r="O847" s="3"/>
    </row>
    <row r="848" spans="11:15" ht="13" x14ac:dyDescent="0.15">
      <c r="K848" s="3"/>
      <c r="L848" s="3"/>
      <c r="M848" s="3"/>
      <c r="N848" s="3"/>
      <c r="O848" s="3"/>
    </row>
    <row r="849" spans="11:15" ht="13" x14ac:dyDescent="0.15">
      <c r="K849" s="3"/>
      <c r="L849" s="3"/>
      <c r="M849" s="3"/>
      <c r="N849" s="3"/>
      <c r="O849" s="3"/>
    </row>
    <row r="850" spans="11:15" ht="13" x14ac:dyDescent="0.15">
      <c r="K850" s="3"/>
      <c r="L850" s="3"/>
      <c r="M850" s="3"/>
      <c r="N850" s="3"/>
      <c r="O850" s="3"/>
    </row>
    <row r="851" spans="11:15" ht="13" x14ac:dyDescent="0.15">
      <c r="K851" s="3"/>
      <c r="L851" s="3"/>
      <c r="M851" s="3"/>
      <c r="N851" s="3"/>
      <c r="O851" s="3"/>
    </row>
    <row r="852" spans="11:15" ht="13" x14ac:dyDescent="0.15">
      <c r="K852" s="3"/>
      <c r="L852" s="3"/>
      <c r="M852" s="3"/>
      <c r="N852" s="3"/>
      <c r="O852" s="3"/>
    </row>
    <row r="853" spans="11:15" ht="13" x14ac:dyDescent="0.15">
      <c r="K853" s="3"/>
      <c r="L853" s="3"/>
      <c r="M853" s="3"/>
      <c r="N853" s="3"/>
      <c r="O853" s="3"/>
    </row>
    <row r="854" spans="11:15" ht="13" x14ac:dyDescent="0.15">
      <c r="K854" s="3"/>
      <c r="L854" s="3"/>
      <c r="M854" s="3"/>
      <c r="N854" s="3"/>
      <c r="O854" s="3"/>
    </row>
    <row r="855" spans="11:15" ht="13" x14ac:dyDescent="0.15">
      <c r="K855" s="3"/>
      <c r="L855" s="3"/>
      <c r="M855" s="3"/>
      <c r="N855" s="3"/>
      <c r="O855" s="3"/>
    </row>
    <row r="856" spans="11:15" ht="13" x14ac:dyDescent="0.15">
      <c r="K856" s="3"/>
      <c r="L856" s="3"/>
      <c r="M856" s="3"/>
      <c r="N856" s="3"/>
      <c r="O856" s="3"/>
    </row>
    <row r="857" spans="11:15" ht="13" x14ac:dyDescent="0.15">
      <c r="K857" s="3"/>
      <c r="L857" s="3"/>
      <c r="M857" s="3"/>
      <c r="N857" s="3"/>
      <c r="O857" s="3"/>
    </row>
    <row r="858" spans="11:15" ht="13" x14ac:dyDescent="0.15">
      <c r="K858" s="3"/>
      <c r="L858" s="3"/>
      <c r="M858" s="3"/>
      <c r="N858" s="3"/>
      <c r="O858" s="3"/>
    </row>
    <row r="859" spans="11:15" ht="13" x14ac:dyDescent="0.15">
      <c r="K859" s="3"/>
      <c r="L859" s="3"/>
      <c r="M859" s="3"/>
      <c r="N859" s="3"/>
      <c r="O859" s="3"/>
    </row>
    <row r="860" spans="11:15" ht="13" x14ac:dyDescent="0.15">
      <c r="K860" s="3"/>
      <c r="L860" s="3"/>
      <c r="M860" s="3"/>
      <c r="N860" s="3"/>
      <c r="O860" s="3"/>
    </row>
    <row r="861" spans="11:15" ht="13" x14ac:dyDescent="0.15">
      <c r="K861" s="3"/>
      <c r="L861" s="3"/>
      <c r="M861" s="3"/>
      <c r="N861" s="3"/>
      <c r="O861" s="3"/>
    </row>
    <row r="862" spans="11:15" ht="13" x14ac:dyDescent="0.15">
      <c r="K862" s="3"/>
      <c r="L862" s="3"/>
      <c r="M862" s="3"/>
      <c r="N862" s="3"/>
      <c r="O862" s="3"/>
    </row>
    <row r="863" spans="11:15" ht="13" x14ac:dyDescent="0.15">
      <c r="K863" s="3"/>
      <c r="L863" s="3"/>
      <c r="M863" s="3"/>
      <c r="N863" s="3"/>
      <c r="O863" s="3"/>
    </row>
    <row r="864" spans="11:15" ht="13" x14ac:dyDescent="0.15">
      <c r="K864" s="3"/>
      <c r="L864" s="3"/>
      <c r="M864" s="3"/>
      <c r="N864" s="3"/>
      <c r="O864" s="3"/>
    </row>
    <row r="865" spans="11:15" ht="13" x14ac:dyDescent="0.15">
      <c r="K865" s="3"/>
      <c r="L865" s="3"/>
      <c r="M865" s="3"/>
      <c r="N865" s="3"/>
      <c r="O865" s="3"/>
    </row>
    <row r="866" spans="11:15" ht="13" x14ac:dyDescent="0.15">
      <c r="K866" s="3"/>
      <c r="L866" s="3"/>
      <c r="M866" s="3"/>
      <c r="N866" s="3"/>
      <c r="O866" s="3"/>
    </row>
    <row r="867" spans="11:15" ht="13" x14ac:dyDescent="0.15">
      <c r="K867" s="3"/>
      <c r="L867" s="3"/>
      <c r="M867" s="3"/>
      <c r="N867" s="3"/>
      <c r="O867" s="3"/>
    </row>
    <row r="868" spans="11:15" ht="13" x14ac:dyDescent="0.15">
      <c r="K868" s="3"/>
      <c r="L868" s="3"/>
      <c r="M868" s="3"/>
      <c r="N868" s="3"/>
      <c r="O868" s="3"/>
    </row>
    <row r="869" spans="11:15" ht="13" x14ac:dyDescent="0.15">
      <c r="K869" s="3"/>
      <c r="L869" s="3"/>
      <c r="M869" s="3"/>
      <c r="N869" s="3"/>
      <c r="O869" s="3"/>
    </row>
    <row r="870" spans="11:15" ht="13" x14ac:dyDescent="0.15">
      <c r="K870" s="3"/>
      <c r="L870" s="3"/>
      <c r="M870" s="3"/>
      <c r="N870" s="3"/>
      <c r="O870" s="3"/>
    </row>
    <row r="871" spans="11:15" ht="13" x14ac:dyDescent="0.15">
      <c r="K871" s="3"/>
      <c r="L871" s="3"/>
      <c r="M871" s="3"/>
      <c r="N871" s="3"/>
      <c r="O871" s="3"/>
    </row>
    <row r="872" spans="11:15" ht="13" x14ac:dyDescent="0.15">
      <c r="K872" s="3"/>
      <c r="L872" s="3"/>
      <c r="M872" s="3"/>
      <c r="N872" s="3"/>
      <c r="O872" s="3"/>
    </row>
    <row r="873" spans="11:15" ht="13" x14ac:dyDescent="0.15">
      <c r="K873" s="3"/>
      <c r="L873" s="3"/>
      <c r="M873" s="3"/>
      <c r="N873" s="3"/>
      <c r="O873" s="3"/>
    </row>
    <row r="874" spans="11:15" ht="13" x14ac:dyDescent="0.15">
      <c r="K874" s="3"/>
      <c r="L874" s="3"/>
      <c r="M874" s="3"/>
      <c r="N874" s="3"/>
      <c r="O874" s="3"/>
    </row>
    <row r="875" spans="11:15" ht="13" x14ac:dyDescent="0.15">
      <c r="K875" s="3"/>
      <c r="L875" s="3"/>
      <c r="M875" s="3"/>
      <c r="N875" s="3"/>
      <c r="O875" s="3"/>
    </row>
    <row r="876" spans="11:15" ht="13" x14ac:dyDescent="0.15">
      <c r="K876" s="3"/>
      <c r="L876" s="3"/>
      <c r="M876" s="3"/>
      <c r="N876" s="3"/>
      <c r="O876" s="3"/>
    </row>
    <row r="877" spans="11:15" ht="13" x14ac:dyDescent="0.15">
      <c r="K877" s="3"/>
      <c r="L877" s="3"/>
      <c r="M877" s="3"/>
      <c r="N877" s="3"/>
      <c r="O877" s="3"/>
    </row>
    <row r="878" spans="11:15" ht="13" x14ac:dyDescent="0.15">
      <c r="K878" s="3"/>
      <c r="L878" s="3"/>
      <c r="M878" s="3"/>
      <c r="N878" s="3"/>
      <c r="O878" s="3"/>
    </row>
    <row r="879" spans="11:15" ht="13" x14ac:dyDescent="0.15">
      <c r="K879" s="3"/>
      <c r="L879" s="3"/>
      <c r="M879" s="3"/>
      <c r="N879" s="3"/>
      <c r="O879" s="3"/>
    </row>
    <row r="880" spans="11:15" ht="13" x14ac:dyDescent="0.15">
      <c r="K880" s="3"/>
      <c r="L880" s="3"/>
      <c r="M880" s="3"/>
      <c r="N880" s="3"/>
      <c r="O880" s="3"/>
    </row>
    <row r="881" spans="11:15" ht="13" x14ac:dyDescent="0.15">
      <c r="K881" s="3"/>
      <c r="L881" s="3"/>
      <c r="M881" s="3"/>
      <c r="N881" s="3"/>
      <c r="O881" s="3"/>
    </row>
    <row r="882" spans="11:15" ht="13" x14ac:dyDescent="0.15">
      <c r="K882" s="3"/>
      <c r="L882" s="3"/>
      <c r="M882" s="3"/>
      <c r="N882" s="3"/>
      <c r="O882" s="3"/>
    </row>
    <row r="883" spans="11:15" ht="13" x14ac:dyDescent="0.15">
      <c r="K883" s="3"/>
      <c r="L883" s="3"/>
      <c r="M883" s="3"/>
      <c r="N883" s="3"/>
      <c r="O883" s="3"/>
    </row>
    <row r="884" spans="11:15" ht="13" x14ac:dyDescent="0.15">
      <c r="K884" s="3"/>
      <c r="L884" s="3"/>
      <c r="M884" s="3"/>
      <c r="N884" s="3"/>
      <c r="O884" s="3"/>
    </row>
    <row r="885" spans="11:15" ht="13" x14ac:dyDescent="0.15">
      <c r="K885" s="3"/>
      <c r="L885" s="3"/>
      <c r="M885" s="3"/>
      <c r="N885" s="3"/>
      <c r="O885" s="3"/>
    </row>
    <row r="886" spans="11:15" ht="13" x14ac:dyDescent="0.15">
      <c r="K886" s="3"/>
      <c r="L886" s="3"/>
      <c r="M886" s="3"/>
      <c r="N886" s="3"/>
      <c r="O886" s="3"/>
    </row>
    <row r="887" spans="11:15" ht="13" x14ac:dyDescent="0.15">
      <c r="K887" s="3"/>
      <c r="L887" s="3"/>
      <c r="M887" s="3"/>
      <c r="N887" s="3"/>
      <c r="O887" s="3"/>
    </row>
    <row r="888" spans="11:15" ht="13" x14ac:dyDescent="0.15">
      <c r="K888" s="3"/>
      <c r="L888" s="3"/>
      <c r="M888" s="3"/>
      <c r="N888" s="3"/>
      <c r="O888" s="3"/>
    </row>
    <row r="889" spans="11:15" ht="13" x14ac:dyDescent="0.15">
      <c r="K889" s="3"/>
      <c r="L889" s="3"/>
      <c r="M889" s="3"/>
      <c r="N889" s="3"/>
      <c r="O889" s="3"/>
    </row>
    <row r="890" spans="11:15" ht="13" x14ac:dyDescent="0.15">
      <c r="K890" s="3"/>
      <c r="L890" s="3"/>
      <c r="M890" s="3"/>
      <c r="N890" s="3"/>
      <c r="O890" s="3"/>
    </row>
    <row r="891" spans="11:15" ht="13" x14ac:dyDescent="0.15">
      <c r="K891" s="3"/>
      <c r="L891" s="3"/>
      <c r="M891" s="3"/>
      <c r="N891" s="3"/>
      <c r="O891" s="3"/>
    </row>
    <row r="892" spans="11:15" ht="13" x14ac:dyDescent="0.15">
      <c r="K892" s="3"/>
      <c r="L892" s="3"/>
      <c r="M892" s="3"/>
      <c r="N892" s="3"/>
      <c r="O892" s="3"/>
    </row>
    <row r="893" spans="11:15" ht="13" x14ac:dyDescent="0.15">
      <c r="K893" s="3"/>
      <c r="L893" s="3"/>
      <c r="M893" s="3"/>
      <c r="N893" s="3"/>
      <c r="O893" s="3"/>
    </row>
    <row r="894" spans="11:15" ht="13" x14ac:dyDescent="0.15">
      <c r="K894" s="3"/>
      <c r="L894" s="3"/>
      <c r="M894" s="3"/>
      <c r="N894" s="3"/>
      <c r="O894" s="3"/>
    </row>
    <row r="895" spans="11:15" ht="13" x14ac:dyDescent="0.15">
      <c r="K895" s="3"/>
      <c r="L895" s="3"/>
      <c r="M895" s="3"/>
      <c r="N895" s="3"/>
      <c r="O895" s="3"/>
    </row>
    <row r="896" spans="11:15" ht="13" x14ac:dyDescent="0.15">
      <c r="K896" s="3"/>
      <c r="L896" s="3"/>
      <c r="M896" s="3"/>
      <c r="N896" s="3"/>
      <c r="O896" s="3"/>
    </row>
    <row r="897" spans="11:15" ht="13" x14ac:dyDescent="0.15">
      <c r="K897" s="3"/>
      <c r="L897" s="3"/>
      <c r="M897" s="3"/>
      <c r="N897" s="3"/>
      <c r="O897" s="3"/>
    </row>
    <row r="898" spans="11:15" ht="13" x14ac:dyDescent="0.15">
      <c r="K898" s="3"/>
      <c r="L898" s="3"/>
      <c r="M898" s="3"/>
      <c r="N898" s="3"/>
      <c r="O898" s="3"/>
    </row>
    <row r="899" spans="11:15" ht="13" x14ac:dyDescent="0.15">
      <c r="K899" s="3"/>
      <c r="L899" s="3"/>
      <c r="M899" s="3"/>
      <c r="N899" s="3"/>
      <c r="O899" s="3"/>
    </row>
    <row r="900" spans="11:15" ht="13" x14ac:dyDescent="0.15">
      <c r="K900" s="3"/>
      <c r="L900" s="3"/>
      <c r="M900" s="3"/>
      <c r="N900" s="3"/>
      <c r="O900" s="3"/>
    </row>
    <row r="901" spans="11:15" ht="13" x14ac:dyDescent="0.15">
      <c r="K901" s="3"/>
      <c r="L901" s="3"/>
      <c r="M901" s="3"/>
      <c r="N901" s="3"/>
      <c r="O901" s="3"/>
    </row>
    <row r="902" spans="11:15" ht="13" x14ac:dyDescent="0.15">
      <c r="K902" s="3"/>
      <c r="L902" s="3"/>
      <c r="M902" s="3"/>
      <c r="N902" s="3"/>
      <c r="O902" s="3"/>
    </row>
    <row r="903" spans="11:15" ht="13" x14ac:dyDescent="0.15">
      <c r="K903" s="3"/>
      <c r="L903" s="3"/>
      <c r="M903" s="3"/>
      <c r="N903" s="3"/>
      <c r="O903" s="3"/>
    </row>
    <row r="904" spans="11:15" ht="13" x14ac:dyDescent="0.15">
      <c r="K904" s="3"/>
      <c r="L904" s="3"/>
      <c r="M904" s="3"/>
      <c r="N904" s="3"/>
      <c r="O904" s="3"/>
    </row>
    <row r="905" spans="11:15" ht="13" x14ac:dyDescent="0.15">
      <c r="K905" s="3"/>
      <c r="L905" s="3"/>
      <c r="M905" s="3"/>
      <c r="N905" s="3"/>
      <c r="O905" s="3"/>
    </row>
    <row r="906" spans="11:15" ht="13" x14ac:dyDescent="0.15">
      <c r="K906" s="3"/>
      <c r="L906" s="3"/>
      <c r="M906" s="3"/>
      <c r="N906" s="3"/>
      <c r="O906" s="3"/>
    </row>
    <row r="907" spans="11:15" ht="13" x14ac:dyDescent="0.15">
      <c r="K907" s="3"/>
      <c r="L907" s="3"/>
      <c r="M907" s="3"/>
      <c r="N907" s="3"/>
      <c r="O907" s="3"/>
    </row>
    <row r="908" spans="11:15" ht="13" x14ac:dyDescent="0.15">
      <c r="K908" s="3"/>
      <c r="L908" s="3"/>
      <c r="M908" s="3"/>
      <c r="N908" s="3"/>
      <c r="O908" s="3"/>
    </row>
    <row r="909" spans="11:15" ht="13" x14ac:dyDescent="0.15">
      <c r="K909" s="3"/>
      <c r="L909" s="3"/>
      <c r="M909" s="3"/>
      <c r="N909" s="3"/>
      <c r="O909" s="3"/>
    </row>
    <row r="910" spans="11:15" ht="13" x14ac:dyDescent="0.15">
      <c r="K910" s="3"/>
      <c r="L910" s="3"/>
      <c r="M910" s="3"/>
      <c r="N910" s="3"/>
      <c r="O910" s="3"/>
    </row>
    <row r="911" spans="11:15" ht="13" x14ac:dyDescent="0.15">
      <c r="K911" s="3"/>
      <c r="L911" s="3"/>
      <c r="M911" s="3"/>
      <c r="N911" s="3"/>
      <c r="O911" s="3"/>
    </row>
    <row r="912" spans="11:15" ht="13" x14ac:dyDescent="0.15">
      <c r="K912" s="3"/>
      <c r="L912" s="3"/>
      <c r="M912" s="3"/>
      <c r="N912" s="3"/>
      <c r="O912" s="3"/>
    </row>
    <row r="913" spans="11:15" ht="13" x14ac:dyDescent="0.15">
      <c r="K913" s="3"/>
      <c r="L913" s="3"/>
      <c r="M913" s="3"/>
      <c r="N913" s="3"/>
      <c r="O913" s="3"/>
    </row>
    <row r="914" spans="11:15" ht="13" x14ac:dyDescent="0.15">
      <c r="K914" s="3"/>
      <c r="L914" s="3"/>
      <c r="M914" s="3"/>
      <c r="N914" s="3"/>
      <c r="O914" s="3"/>
    </row>
    <row r="915" spans="11:15" ht="13" x14ac:dyDescent="0.15">
      <c r="K915" s="3"/>
      <c r="L915" s="3"/>
      <c r="M915" s="3"/>
      <c r="N915" s="3"/>
      <c r="O915" s="3"/>
    </row>
    <row r="916" spans="11:15" ht="13" x14ac:dyDescent="0.15">
      <c r="K916" s="3"/>
      <c r="L916" s="3"/>
      <c r="M916" s="3"/>
      <c r="N916" s="3"/>
      <c r="O916" s="3"/>
    </row>
    <row r="917" spans="11:15" ht="13" x14ac:dyDescent="0.15">
      <c r="K917" s="3"/>
      <c r="L917" s="3"/>
      <c r="M917" s="3"/>
      <c r="N917" s="3"/>
      <c r="O917" s="3"/>
    </row>
    <row r="918" spans="11:15" ht="13" x14ac:dyDescent="0.15">
      <c r="K918" s="3"/>
      <c r="L918" s="3"/>
      <c r="M918" s="3"/>
      <c r="N918" s="3"/>
      <c r="O918" s="3"/>
    </row>
    <row r="919" spans="11:15" ht="13" x14ac:dyDescent="0.15">
      <c r="K919" s="3"/>
      <c r="L919" s="3"/>
      <c r="M919" s="3"/>
      <c r="N919" s="3"/>
      <c r="O919" s="3"/>
    </row>
    <row r="920" spans="11:15" ht="13" x14ac:dyDescent="0.15">
      <c r="K920" s="3"/>
      <c r="L920" s="3"/>
      <c r="M920" s="3"/>
      <c r="N920" s="3"/>
      <c r="O920" s="3"/>
    </row>
    <row r="921" spans="11:15" ht="13" x14ac:dyDescent="0.15">
      <c r="K921" s="3"/>
      <c r="L921" s="3"/>
      <c r="M921" s="3"/>
      <c r="N921" s="3"/>
      <c r="O921" s="3"/>
    </row>
    <row r="922" spans="11:15" ht="13" x14ac:dyDescent="0.15">
      <c r="K922" s="3"/>
      <c r="L922" s="3"/>
      <c r="M922" s="3"/>
      <c r="N922" s="3"/>
      <c r="O922" s="3"/>
    </row>
    <row r="923" spans="11:15" ht="13" x14ac:dyDescent="0.15">
      <c r="K923" s="3"/>
      <c r="L923" s="3"/>
      <c r="M923" s="3"/>
      <c r="N923" s="3"/>
      <c r="O923" s="3"/>
    </row>
    <row r="924" spans="11:15" ht="13" x14ac:dyDescent="0.15">
      <c r="K924" s="3"/>
      <c r="L924" s="3"/>
      <c r="M924" s="3"/>
      <c r="N924" s="3"/>
      <c r="O924" s="3"/>
    </row>
    <row r="925" spans="11:15" ht="13" x14ac:dyDescent="0.15">
      <c r="K925" s="3"/>
      <c r="L925" s="3"/>
      <c r="M925" s="3"/>
      <c r="N925" s="3"/>
      <c r="O925" s="3"/>
    </row>
    <row r="926" spans="11:15" ht="13" x14ac:dyDescent="0.15">
      <c r="K926" s="3"/>
      <c r="L926" s="3"/>
      <c r="M926" s="3"/>
      <c r="N926" s="3"/>
      <c r="O926" s="3"/>
    </row>
    <row r="927" spans="11:15" ht="13" x14ac:dyDescent="0.15">
      <c r="K927" s="3"/>
      <c r="L927" s="3"/>
      <c r="M927" s="3"/>
      <c r="N927" s="3"/>
      <c r="O927" s="3"/>
    </row>
    <row r="928" spans="11:15" ht="13" x14ac:dyDescent="0.15">
      <c r="K928" s="3"/>
      <c r="L928" s="3"/>
      <c r="M928" s="3"/>
      <c r="N928" s="3"/>
      <c r="O928" s="3"/>
    </row>
    <row r="929" spans="11:15" ht="13" x14ac:dyDescent="0.15">
      <c r="K929" s="3"/>
      <c r="L929" s="3"/>
      <c r="M929" s="3"/>
      <c r="N929" s="3"/>
      <c r="O929" s="3"/>
    </row>
    <row r="930" spans="11:15" ht="13" x14ac:dyDescent="0.15">
      <c r="K930" s="3"/>
      <c r="L930" s="3"/>
      <c r="M930" s="3"/>
      <c r="N930" s="3"/>
      <c r="O930" s="3"/>
    </row>
    <row r="931" spans="11:15" ht="13" x14ac:dyDescent="0.15">
      <c r="K931" s="3"/>
      <c r="L931" s="3"/>
      <c r="M931" s="3"/>
      <c r="N931" s="3"/>
      <c r="O931" s="3"/>
    </row>
    <row r="932" spans="11:15" ht="13" x14ac:dyDescent="0.15">
      <c r="K932" s="3"/>
      <c r="L932" s="3"/>
      <c r="M932" s="3"/>
      <c r="N932" s="3"/>
      <c r="O932" s="3"/>
    </row>
    <row r="933" spans="11:15" ht="13" x14ac:dyDescent="0.15">
      <c r="K933" s="3"/>
      <c r="L933" s="3"/>
      <c r="M933" s="3"/>
      <c r="N933" s="3"/>
      <c r="O933" s="3"/>
    </row>
    <row r="934" spans="11:15" ht="13" x14ac:dyDescent="0.15">
      <c r="K934" s="3"/>
      <c r="L934" s="3"/>
      <c r="M934" s="3"/>
      <c r="N934" s="3"/>
      <c r="O934" s="3"/>
    </row>
    <row r="935" spans="11:15" ht="13" x14ac:dyDescent="0.15">
      <c r="K935" s="3"/>
      <c r="L935" s="3"/>
      <c r="M935" s="3"/>
      <c r="N935" s="3"/>
      <c r="O935" s="3"/>
    </row>
    <row r="936" spans="11:15" ht="13" x14ac:dyDescent="0.15">
      <c r="K936" s="3"/>
      <c r="L936" s="3"/>
      <c r="M936" s="3"/>
      <c r="N936" s="3"/>
      <c r="O936" s="3"/>
    </row>
    <row r="937" spans="11:15" ht="13" x14ac:dyDescent="0.15">
      <c r="K937" s="3"/>
      <c r="L937" s="3"/>
      <c r="M937" s="3"/>
      <c r="N937" s="3"/>
      <c r="O937" s="3"/>
    </row>
    <row r="938" spans="11:15" ht="13" x14ac:dyDescent="0.15">
      <c r="K938" s="3"/>
      <c r="L938" s="3"/>
      <c r="M938" s="3"/>
      <c r="N938" s="3"/>
      <c r="O938" s="3"/>
    </row>
    <row r="939" spans="11:15" ht="13" x14ac:dyDescent="0.15">
      <c r="K939" s="3"/>
      <c r="L939" s="3"/>
      <c r="M939" s="3"/>
      <c r="N939" s="3"/>
      <c r="O939" s="3"/>
    </row>
    <row r="940" spans="11:15" ht="13" x14ac:dyDescent="0.15">
      <c r="K940" s="3"/>
      <c r="L940" s="3"/>
      <c r="M940" s="3"/>
      <c r="N940" s="3"/>
      <c r="O940" s="3"/>
    </row>
    <row r="941" spans="11:15" ht="13" x14ac:dyDescent="0.15">
      <c r="K941" s="3"/>
      <c r="L941" s="3"/>
      <c r="M941" s="3"/>
      <c r="N941" s="3"/>
      <c r="O941" s="3"/>
    </row>
    <row r="942" spans="11:15" ht="13" x14ac:dyDescent="0.15">
      <c r="K942" s="3"/>
      <c r="L942" s="3"/>
      <c r="M942" s="3"/>
      <c r="N942" s="3"/>
      <c r="O942" s="3"/>
    </row>
    <row r="943" spans="11:15" ht="13" x14ac:dyDescent="0.15">
      <c r="K943" s="3"/>
      <c r="L943" s="3"/>
      <c r="M943" s="3"/>
      <c r="N943" s="3"/>
      <c r="O943" s="3"/>
    </row>
    <row r="944" spans="11:15" ht="13" x14ac:dyDescent="0.15">
      <c r="K944" s="3"/>
      <c r="L944" s="3"/>
      <c r="M944" s="3"/>
      <c r="N944" s="3"/>
      <c r="O944" s="3"/>
    </row>
    <row r="945" spans="11:15" ht="13" x14ac:dyDescent="0.15">
      <c r="K945" s="3"/>
      <c r="L945" s="3"/>
      <c r="M945" s="3"/>
      <c r="N945" s="3"/>
      <c r="O945" s="3"/>
    </row>
    <row r="946" spans="11:15" ht="13" x14ac:dyDescent="0.15">
      <c r="K946" s="3"/>
      <c r="L946" s="3"/>
      <c r="M946" s="3"/>
      <c r="N946" s="3"/>
      <c r="O946" s="3"/>
    </row>
    <row r="947" spans="11:15" ht="13" x14ac:dyDescent="0.15">
      <c r="K947" s="3"/>
      <c r="L947" s="3"/>
      <c r="M947" s="3"/>
      <c r="N947" s="3"/>
      <c r="O947" s="3"/>
    </row>
    <row r="948" spans="11:15" ht="13" x14ac:dyDescent="0.15">
      <c r="K948" s="3"/>
      <c r="L948" s="3"/>
      <c r="M948" s="3"/>
      <c r="N948" s="3"/>
      <c r="O948" s="3"/>
    </row>
    <row r="949" spans="11:15" ht="13" x14ac:dyDescent="0.15">
      <c r="K949" s="3"/>
      <c r="L949" s="3"/>
      <c r="M949" s="3"/>
      <c r="N949" s="3"/>
      <c r="O949" s="3"/>
    </row>
    <row r="950" spans="11:15" ht="13" x14ac:dyDescent="0.15">
      <c r="K950" s="3"/>
      <c r="L950" s="3"/>
      <c r="M950" s="3"/>
      <c r="N950" s="3"/>
      <c r="O950" s="3"/>
    </row>
    <row r="951" spans="11:15" ht="13" x14ac:dyDescent="0.15">
      <c r="K951" s="3"/>
      <c r="L951" s="3"/>
      <c r="M951" s="3"/>
      <c r="N951" s="3"/>
      <c r="O951" s="3"/>
    </row>
    <row r="952" spans="11:15" ht="13" x14ac:dyDescent="0.15">
      <c r="K952" s="3"/>
      <c r="L952" s="3"/>
      <c r="M952" s="3"/>
      <c r="N952" s="3"/>
      <c r="O952" s="3"/>
    </row>
    <row r="953" spans="11:15" ht="13" x14ac:dyDescent="0.15">
      <c r="K953" s="3"/>
      <c r="L953" s="3"/>
      <c r="M953" s="3"/>
      <c r="N953" s="3"/>
      <c r="O953" s="3"/>
    </row>
    <row r="954" spans="11:15" ht="13" x14ac:dyDescent="0.15">
      <c r="K954" s="3"/>
      <c r="L954" s="3"/>
      <c r="M954" s="3"/>
      <c r="N954" s="3"/>
      <c r="O954" s="3"/>
    </row>
    <row r="955" spans="11:15" ht="13" x14ac:dyDescent="0.15">
      <c r="K955" s="3"/>
      <c r="L955" s="3"/>
      <c r="M955" s="3"/>
      <c r="N955" s="3"/>
      <c r="O955" s="3"/>
    </row>
    <row r="956" spans="11:15" ht="13" x14ac:dyDescent="0.15">
      <c r="K956" s="3"/>
      <c r="L956" s="3"/>
      <c r="M956" s="3"/>
      <c r="N956" s="3"/>
      <c r="O956" s="3"/>
    </row>
    <row r="957" spans="11:15" ht="13" x14ac:dyDescent="0.15">
      <c r="K957" s="3"/>
      <c r="L957" s="3"/>
      <c r="M957" s="3"/>
      <c r="N957" s="3"/>
      <c r="O957" s="3"/>
    </row>
    <row r="958" spans="11:15" ht="13" x14ac:dyDescent="0.15">
      <c r="K958" s="3"/>
      <c r="L958" s="3"/>
      <c r="M958" s="3"/>
      <c r="N958" s="3"/>
      <c r="O958" s="3"/>
    </row>
    <row r="959" spans="11:15" ht="13" x14ac:dyDescent="0.15">
      <c r="K959" s="3"/>
      <c r="L959" s="3"/>
      <c r="M959" s="3"/>
      <c r="N959" s="3"/>
      <c r="O959" s="3"/>
    </row>
    <row r="960" spans="11:15" ht="13" x14ac:dyDescent="0.15">
      <c r="K960" s="3"/>
      <c r="L960" s="3"/>
      <c r="M960" s="3"/>
      <c r="N960" s="3"/>
      <c r="O960" s="3"/>
    </row>
    <row r="961" spans="11:15" ht="13" x14ac:dyDescent="0.15">
      <c r="K961" s="3"/>
      <c r="L961" s="3"/>
      <c r="M961" s="3"/>
      <c r="N961" s="3"/>
      <c r="O961" s="3"/>
    </row>
    <row r="962" spans="11:15" ht="13" x14ac:dyDescent="0.15">
      <c r="K962" s="3"/>
      <c r="L962" s="3"/>
      <c r="M962" s="3"/>
      <c r="N962" s="3"/>
      <c r="O962" s="3"/>
    </row>
    <row r="963" spans="11:15" ht="13" x14ac:dyDescent="0.15">
      <c r="K963" s="3"/>
      <c r="L963" s="3"/>
      <c r="M963" s="3"/>
      <c r="N963" s="3"/>
      <c r="O963" s="3"/>
    </row>
    <row r="964" spans="11:15" ht="13" x14ac:dyDescent="0.15">
      <c r="K964" s="3"/>
      <c r="L964" s="3"/>
      <c r="M964" s="3"/>
      <c r="N964" s="3"/>
      <c r="O964" s="3"/>
    </row>
    <row r="965" spans="11:15" ht="13" x14ac:dyDescent="0.15">
      <c r="K965" s="3"/>
      <c r="L965" s="3"/>
      <c r="M965" s="3"/>
      <c r="N965" s="3"/>
      <c r="O965" s="3"/>
    </row>
    <row r="966" spans="11:15" ht="13" x14ac:dyDescent="0.15">
      <c r="K966" s="3"/>
      <c r="L966" s="3"/>
      <c r="M966" s="3"/>
      <c r="N966" s="3"/>
      <c r="O966" s="3"/>
    </row>
    <row r="967" spans="11:15" ht="13" x14ac:dyDescent="0.15">
      <c r="K967" s="3"/>
      <c r="L967" s="3"/>
      <c r="M967" s="3"/>
      <c r="N967" s="3"/>
      <c r="O967" s="3"/>
    </row>
    <row r="968" spans="11:15" ht="13" x14ac:dyDescent="0.15">
      <c r="K968" s="3"/>
      <c r="L968" s="3"/>
      <c r="M968" s="3"/>
      <c r="N968" s="3"/>
      <c r="O968" s="3"/>
    </row>
    <row r="969" spans="11:15" ht="13" x14ac:dyDescent="0.15">
      <c r="K969" s="3"/>
      <c r="L969" s="3"/>
      <c r="M969" s="3"/>
      <c r="N969" s="3"/>
      <c r="O969" s="3"/>
    </row>
    <row r="970" spans="11:15" ht="13" x14ac:dyDescent="0.15">
      <c r="K970" s="3"/>
      <c r="L970" s="3"/>
      <c r="M970" s="3"/>
      <c r="N970" s="3"/>
      <c r="O970" s="3"/>
    </row>
    <row r="971" spans="11:15" ht="13" x14ac:dyDescent="0.15">
      <c r="K971" s="3"/>
      <c r="L971" s="3"/>
      <c r="M971" s="3"/>
      <c r="N971" s="3"/>
      <c r="O971" s="3"/>
    </row>
    <row r="972" spans="11:15" ht="13" x14ac:dyDescent="0.15">
      <c r="K972" s="3"/>
      <c r="L972" s="3"/>
      <c r="M972" s="3"/>
      <c r="N972" s="3"/>
      <c r="O972" s="3"/>
    </row>
    <row r="973" spans="11:15" ht="13" x14ac:dyDescent="0.15">
      <c r="K973" s="3"/>
      <c r="L973" s="3"/>
      <c r="M973" s="3"/>
      <c r="N973" s="3"/>
      <c r="O973" s="3"/>
    </row>
    <row r="974" spans="11:15" ht="13" x14ac:dyDescent="0.15">
      <c r="K974" s="3"/>
      <c r="L974" s="3"/>
      <c r="M974" s="3"/>
      <c r="N974" s="3"/>
      <c r="O974" s="3"/>
    </row>
    <row r="975" spans="11:15" ht="13" x14ac:dyDescent="0.15">
      <c r="K975" s="3"/>
      <c r="L975" s="3"/>
      <c r="M975" s="3"/>
      <c r="N975" s="3"/>
      <c r="O975" s="3"/>
    </row>
    <row r="976" spans="11:15" ht="13" x14ac:dyDescent="0.15">
      <c r="K976" s="3"/>
      <c r="L976" s="3"/>
      <c r="M976" s="3"/>
      <c r="N976" s="3"/>
      <c r="O976" s="3"/>
    </row>
    <row r="977" spans="11:15" ht="13" x14ac:dyDescent="0.15">
      <c r="K977" s="3"/>
      <c r="L977" s="3"/>
      <c r="M977" s="3"/>
      <c r="N977" s="3"/>
      <c r="O977" s="3"/>
    </row>
    <row r="978" spans="11:15" ht="13" x14ac:dyDescent="0.15">
      <c r="K978" s="3"/>
      <c r="L978" s="3"/>
      <c r="M978" s="3"/>
      <c r="N978" s="3"/>
      <c r="O978" s="3"/>
    </row>
    <row r="979" spans="11:15" ht="13" x14ac:dyDescent="0.15">
      <c r="K979" s="3"/>
      <c r="L979" s="3"/>
      <c r="M979" s="3"/>
      <c r="N979" s="3"/>
      <c r="O979" s="3"/>
    </row>
    <row r="980" spans="11:15" ht="13" x14ac:dyDescent="0.15">
      <c r="K980" s="3"/>
      <c r="L980" s="3"/>
      <c r="M980" s="3"/>
      <c r="N980" s="3"/>
      <c r="O980" s="3"/>
    </row>
    <row r="981" spans="11:15" ht="13" x14ac:dyDescent="0.15">
      <c r="K981" s="3"/>
      <c r="L981" s="3"/>
      <c r="M981" s="3"/>
      <c r="N981" s="3"/>
      <c r="O981" s="3"/>
    </row>
    <row r="982" spans="11:15" ht="13" x14ac:dyDescent="0.15">
      <c r="K982" s="3"/>
      <c r="L982" s="3"/>
      <c r="M982" s="3"/>
      <c r="N982" s="3"/>
      <c r="O982" s="3"/>
    </row>
    <row r="983" spans="11:15" ht="13" x14ac:dyDescent="0.15">
      <c r="K983" s="3"/>
      <c r="L983" s="3"/>
      <c r="M983" s="3"/>
      <c r="N983" s="3"/>
      <c r="O983" s="3"/>
    </row>
    <row r="984" spans="11:15" ht="13" x14ac:dyDescent="0.15">
      <c r="K984" s="3"/>
      <c r="L984" s="3"/>
      <c r="M984" s="3"/>
      <c r="N984" s="3"/>
      <c r="O984" s="3"/>
    </row>
    <row r="985" spans="11:15" ht="13" x14ac:dyDescent="0.15">
      <c r="K985" s="3"/>
      <c r="L985" s="3"/>
      <c r="M985" s="3"/>
      <c r="N985" s="3"/>
      <c r="O985" s="3"/>
    </row>
    <row r="986" spans="11:15" ht="13" x14ac:dyDescent="0.15">
      <c r="K986" s="3"/>
      <c r="L986" s="3"/>
      <c r="M986" s="3"/>
      <c r="N986" s="3"/>
      <c r="O986" s="3"/>
    </row>
    <row r="987" spans="11:15" ht="13" x14ac:dyDescent="0.15">
      <c r="K987" s="3"/>
      <c r="L987" s="3"/>
      <c r="M987" s="3"/>
      <c r="N987" s="3"/>
      <c r="O987" s="3"/>
    </row>
    <row r="988" spans="11:15" ht="13" x14ac:dyDescent="0.15">
      <c r="K988" s="3"/>
      <c r="L988" s="3"/>
      <c r="M988" s="3"/>
      <c r="N988" s="3"/>
      <c r="O988" s="3"/>
    </row>
    <row r="989" spans="11:15" ht="13" x14ac:dyDescent="0.15">
      <c r="K989" s="3"/>
      <c r="L989" s="3"/>
      <c r="M989" s="3"/>
      <c r="N989" s="3"/>
      <c r="O989" s="3"/>
    </row>
    <row r="990" spans="11:15" ht="13" x14ac:dyDescent="0.15">
      <c r="K990" s="3"/>
      <c r="L990" s="3"/>
      <c r="M990" s="3"/>
      <c r="N990" s="3"/>
      <c r="O990" s="3"/>
    </row>
    <row r="991" spans="11:15" ht="13" x14ac:dyDescent="0.15">
      <c r="K991" s="3"/>
      <c r="L991" s="3"/>
      <c r="M991" s="3"/>
      <c r="N991" s="3"/>
      <c r="O991" s="3"/>
    </row>
    <row r="992" spans="11:15" ht="13" x14ac:dyDescent="0.15">
      <c r="K992" s="3"/>
      <c r="L992" s="3"/>
      <c r="M992" s="3"/>
      <c r="N992" s="3"/>
      <c r="O992" s="3"/>
    </row>
    <row r="993" spans="11:15" ht="13" x14ac:dyDescent="0.15">
      <c r="K993" s="3"/>
      <c r="L993" s="3"/>
      <c r="M993" s="3"/>
      <c r="N993" s="3"/>
      <c r="O993" s="3"/>
    </row>
    <row r="994" spans="11:15" ht="13" x14ac:dyDescent="0.15">
      <c r="K994" s="3"/>
      <c r="L994" s="3"/>
      <c r="M994" s="3"/>
      <c r="N994" s="3"/>
      <c r="O994" s="3"/>
    </row>
    <row r="995" spans="11:15" ht="13" x14ac:dyDescent="0.15">
      <c r="K995" s="3"/>
      <c r="L995" s="3"/>
      <c r="M995" s="3"/>
      <c r="N995" s="3"/>
      <c r="O995" s="3"/>
    </row>
    <row r="996" spans="11:15" ht="13" x14ac:dyDescent="0.15">
      <c r="K996" s="3"/>
      <c r="L996" s="3"/>
      <c r="M996" s="3"/>
      <c r="N996" s="3"/>
      <c r="O996" s="3"/>
    </row>
    <row r="997" spans="11:15" ht="13" x14ac:dyDescent="0.15">
      <c r="K997" s="3"/>
      <c r="L997" s="3"/>
      <c r="M997" s="3"/>
      <c r="N997" s="3"/>
      <c r="O997" s="3"/>
    </row>
    <row r="998" spans="11:15" ht="13" x14ac:dyDescent="0.15">
      <c r="K998" s="3"/>
      <c r="L998" s="3"/>
      <c r="M998" s="3"/>
      <c r="N998" s="3"/>
      <c r="O998" s="3"/>
    </row>
    <row r="999" spans="11:15" ht="13" x14ac:dyDescent="0.15">
      <c r="K999" s="3"/>
      <c r="L999" s="3"/>
      <c r="M999" s="3"/>
      <c r="N999" s="3"/>
      <c r="O999" s="3"/>
    </row>
    <row r="1000" spans="11:15" ht="13" x14ac:dyDescent="0.15">
      <c r="K1000" s="3"/>
      <c r="L1000" s="3"/>
      <c r="M1000" s="3"/>
      <c r="N1000" s="3"/>
      <c r="O1000" s="3"/>
    </row>
    <row r="1001" spans="11:15" ht="13" x14ac:dyDescent="0.15">
      <c r="K1001" s="3"/>
      <c r="L1001" s="3"/>
      <c r="M1001" s="3"/>
      <c r="N1001" s="3"/>
      <c r="O1001" s="3"/>
    </row>
    <row r="1002" spans="11:15" ht="13" x14ac:dyDescent="0.15">
      <c r="K1002" s="3"/>
      <c r="L1002" s="3"/>
      <c r="M1002" s="3"/>
      <c r="N1002" s="3"/>
      <c r="O1002" s="3"/>
    </row>
    <row r="1003" spans="11:15" ht="13" x14ac:dyDescent="0.15">
      <c r="K1003" s="3"/>
      <c r="L1003" s="3"/>
      <c r="M1003" s="3"/>
      <c r="N1003" s="3"/>
      <c r="O1003" s="3"/>
    </row>
  </sheetData>
  <conditionalFormatting sqref="M1:O4 K1:L1003 M6:O1003">
    <cfRule type="cellIs" dxfId="9" priority="1" operator="equal">
      <formula>"TRUE"</formula>
    </cfRule>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627</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627</v>
      </c>
      <c r="D6" s="31" t="s">
        <v>628</v>
      </c>
      <c r="E6" s="34" t="s">
        <v>800</v>
      </c>
      <c r="K6" s="3"/>
      <c r="L6" s="3"/>
      <c r="M6" s="3"/>
      <c r="N6" s="3"/>
      <c r="O6" s="3"/>
    </row>
    <row r="7" spans="1:15" ht="15.75" customHeight="1" x14ac:dyDescent="0.15">
      <c r="A7" s="31" t="s">
        <v>12</v>
      </c>
      <c r="B7" s="31" t="s">
        <v>211</v>
      </c>
      <c r="C7" s="31" t="s">
        <v>629</v>
      </c>
      <c r="D7" s="31" t="s">
        <v>630</v>
      </c>
      <c r="E7" s="34" t="s">
        <v>755</v>
      </c>
      <c r="K7" s="3"/>
      <c r="L7" s="3"/>
      <c r="M7" s="3"/>
      <c r="N7" s="3"/>
      <c r="O7" s="3"/>
    </row>
    <row r="8" spans="1:15" ht="15.75" customHeight="1" x14ac:dyDescent="0.15">
      <c r="A8" s="31" t="s">
        <v>12</v>
      </c>
      <c r="B8" s="31" t="s">
        <v>214</v>
      </c>
      <c r="C8" s="31" t="s">
        <v>269</v>
      </c>
      <c r="D8" s="31" t="s">
        <v>631</v>
      </c>
      <c r="E8" s="34" t="s">
        <v>755</v>
      </c>
      <c r="K8" s="3"/>
      <c r="L8" s="3"/>
      <c r="M8" s="3"/>
      <c r="N8" s="3"/>
      <c r="O8" s="3"/>
    </row>
    <row r="9" spans="1:15" ht="15.75" customHeight="1" x14ac:dyDescent="0.15">
      <c r="A9" s="31" t="s">
        <v>12</v>
      </c>
      <c r="B9" s="31" t="s">
        <v>217</v>
      </c>
      <c r="C9" s="31" t="s">
        <v>64</v>
      </c>
      <c r="D9" s="31" t="s">
        <v>632</v>
      </c>
      <c r="E9" s="34" t="s">
        <v>1004</v>
      </c>
      <c r="K9" s="3"/>
      <c r="L9" s="3"/>
      <c r="M9" s="3"/>
      <c r="N9" s="3"/>
      <c r="O9" s="3"/>
    </row>
    <row r="10" spans="1:15" ht="15.75" customHeight="1" x14ac:dyDescent="0.15">
      <c r="A10" s="31" t="s">
        <v>12</v>
      </c>
      <c r="B10" s="31" t="s">
        <v>13</v>
      </c>
      <c r="C10" s="34" t="s">
        <v>633</v>
      </c>
      <c r="D10" s="31" t="s">
        <v>11</v>
      </c>
      <c r="E10" s="34" t="s">
        <v>11</v>
      </c>
      <c r="K10" s="3"/>
      <c r="L10" s="3"/>
      <c r="M10" s="3"/>
      <c r="N10" s="3"/>
      <c r="O10" s="3"/>
    </row>
    <row r="11" spans="1:15" ht="15.75" customHeight="1" x14ac:dyDescent="0.15">
      <c r="A11" s="31" t="s">
        <v>12</v>
      </c>
      <c r="B11" s="31" t="s">
        <v>220</v>
      </c>
      <c r="C11" s="34" t="s">
        <v>634</v>
      </c>
      <c r="D11" s="31" t="s">
        <v>11</v>
      </c>
      <c r="E11" s="34" t="s">
        <v>11</v>
      </c>
      <c r="K11" s="3"/>
      <c r="L11" s="3"/>
      <c r="M11" s="3"/>
      <c r="N11" s="3"/>
      <c r="O11" s="3"/>
    </row>
    <row r="12" spans="1:15" ht="15.75" customHeight="1" x14ac:dyDescent="0.15">
      <c r="A12" s="31" t="s">
        <v>12</v>
      </c>
      <c r="B12" s="31" t="s">
        <v>221</v>
      </c>
      <c r="C12" s="34" t="s">
        <v>635</v>
      </c>
      <c r="D12" s="31" t="s">
        <v>636</v>
      </c>
      <c r="E12" s="34" t="s">
        <v>1005</v>
      </c>
      <c r="K12" s="3"/>
      <c r="L12" s="3"/>
      <c r="M12" s="3"/>
      <c r="N12" s="3"/>
      <c r="O12" s="3"/>
    </row>
    <row r="13" spans="1:15" ht="15.75" customHeight="1" x14ac:dyDescent="0.15">
      <c r="A13" s="31" t="s">
        <v>12</v>
      </c>
      <c r="B13" s="31" t="s">
        <v>224</v>
      </c>
      <c r="C13" s="31" t="s">
        <v>637</v>
      </c>
      <c r="D13" s="31" t="s">
        <v>636</v>
      </c>
      <c r="E13" s="34" t="s">
        <v>1005</v>
      </c>
      <c r="K13" s="3"/>
      <c r="L13" s="3"/>
      <c r="M13" s="3"/>
      <c r="N13" s="3"/>
      <c r="O13" s="3"/>
    </row>
    <row r="14" spans="1:15" ht="15.75" customHeight="1" x14ac:dyDescent="0.15">
      <c r="A14" s="31" t="s">
        <v>12</v>
      </c>
      <c r="B14" s="31" t="s">
        <v>226</v>
      </c>
      <c r="C14" s="31" t="s">
        <v>638</v>
      </c>
      <c r="D14" s="31" t="s">
        <v>639</v>
      </c>
      <c r="E14" s="34" t="s">
        <v>1005</v>
      </c>
      <c r="K14" s="3"/>
      <c r="L14" s="3"/>
      <c r="M14" s="3"/>
      <c r="N14" s="3"/>
      <c r="O14" s="3"/>
    </row>
    <row r="15" spans="1:15" ht="15.75" customHeight="1" x14ac:dyDescent="0.15">
      <c r="A15" s="31" t="s">
        <v>12</v>
      </c>
      <c r="B15" s="31" t="s">
        <v>20</v>
      </c>
      <c r="C15" s="31" t="s">
        <v>640</v>
      </c>
      <c r="D15" s="31" t="s">
        <v>11</v>
      </c>
      <c r="E15" s="34" t="s">
        <v>754</v>
      </c>
      <c r="K15" s="3"/>
      <c r="L15" s="3"/>
      <c r="M15" s="3"/>
      <c r="N15" s="3"/>
      <c r="O15" s="3"/>
    </row>
    <row r="16" spans="1:15" ht="15.75" customHeight="1" x14ac:dyDescent="0.15">
      <c r="A16" s="31" t="s">
        <v>12</v>
      </c>
      <c r="B16" s="31" t="s">
        <v>230</v>
      </c>
      <c r="C16" s="28">
        <f>164491682/2030038946901</f>
        <v>8.1028830629633161E-5</v>
      </c>
      <c r="D16" s="31" t="s">
        <v>11</v>
      </c>
      <c r="E16" s="34" t="s">
        <v>754</v>
      </c>
      <c r="K16" s="3"/>
      <c r="L16" s="3"/>
      <c r="M16" s="3"/>
      <c r="N16" s="3"/>
      <c r="O16" s="3"/>
    </row>
    <row r="17" spans="1:15" ht="15.75" customHeight="1" x14ac:dyDescent="0.15">
      <c r="A17" s="31" t="s">
        <v>12</v>
      </c>
      <c r="B17" s="31" t="s">
        <v>22</v>
      </c>
      <c r="C17" s="28">
        <f>164491682/9066045800000</f>
        <v>1.8143707370196606E-5</v>
      </c>
      <c r="D17" s="31" t="s">
        <v>11</v>
      </c>
      <c r="E17" s="34" t="s">
        <v>754</v>
      </c>
      <c r="K17" s="3"/>
      <c r="L17" s="3"/>
      <c r="M17" s="3"/>
      <c r="N17" s="3"/>
      <c r="O17" s="3"/>
    </row>
    <row r="18" spans="1:15" ht="15.75" customHeight="1" x14ac:dyDescent="0.15">
      <c r="A18" s="31" t="s">
        <v>12</v>
      </c>
      <c r="B18" s="31" t="s">
        <v>63</v>
      </c>
      <c r="C18" s="31" t="s">
        <v>64</v>
      </c>
      <c r="D18" s="31" t="s">
        <v>641</v>
      </c>
      <c r="E18" s="34" t="s">
        <v>800</v>
      </c>
      <c r="K18" s="3"/>
      <c r="L18" s="3"/>
      <c r="M18" s="3"/>
      <c r="N18" s="3"/>
      <c r="O18" s="3"/>
    </row>
    <row r="19" spans="1:15" ht="15.75" customHeight="1" x14ac:dyDescent="0.15">
      <c r="A19" s="31" t="s">
        <v>12</v>
      </c>
      <c r="B19" s="31" t="s">
        <v>232</v>
      </c>
      <c r="C19" s="31" t="s">
        <v>16</v>
      </c>
      <c r="D19" s="31" t="s">
        <v>16</v>
      </c>
      <c r="E19" s="31" t="s">
        <v>16</v>
      </c>
      <c r="K19" s="3"/>
      <c r="L19" s="3"/>
      <c r="M19" s="3"/>
      <c r="N19" s="3"/>
      <c r="O19" s="3"/>
    </row>
    <row r="20" spans="1:15" ht="15.75" customHeight="1" x14ac:dyDescent="0.15">
      <c r="A20" s="31" t="s">
        <v>233</v>
      </c>
      <c r="B20" s="31" t="s">
        <v>234</v>
      </c>
      <c r="C20" s="31" t="s">
        <v>642</v>
      </c>
      <c r="D20" s="31" t="s">
        <v>11</v>
      </c>
      <c r="E20" s="34" t="s">
        <v>1006</v>
      </c>
      <c r="K20" s="3"/>
      <c r="L20" s="3"/>
      <c r="M20" s="3"/>
      <c r="N20" s="3"/>
      <c r="O20" s="3"/>
    </row>
    <row r="21" spans="1:15" ht="15.75" customHeight="1" x14ac:dyDescent="0.15">
      <c r="A21" s="31" t="s">
        <v>233</v>
      </c>
      <c r="B21" s="31" t="s">
        <v>236</v>
      </c>
      <c r="C21" s="31" t="s">
        <v>643</v>
      </c>
      <c r="D21" s="31" t="s">
        <v>11</v>
      </c>
      <c r="E21" s="34" t="s">
        <v>1007</v>
      </c>
      <c r="K21" s="3"/>
      <c r="L21" s="3"/>
      <c r="M21" s="3"/>
      <c r="N21" s="3"/>
      <c r="O21" s="3"/>
    </row>
    <row r="22" spans="1:15" ht="15.75" customHeight="1" x14ac:dyDescent="0.15">
      <c r="A22" s="31" t="s">
        <v>233</v>
      </c>
      <c r="B22" s="31" t="s">
        <v>238</v>
      </c>
      <c r="C22" s="31" t="s">
        <v>64</v>
      </c>
      <c r="D22" s="31" t="s">
        <v>644</v>
      </c>
      <c r="E22" s="34" t="s">
        <v>1008</v>
      </c>
      <c r="K22" s="3"/>
      <c r="L22" s="3"/>
      <c r="M22" s="3"/>
      <c r="N22" s="3"/>
      <c r="O22" s="3"/>
    </row>
    <row r="23" spans="1:15" ht="15.75" customHeight="1" x14ac:dyDescent="0.15">
      <c r="A23" s="31" t="s">
        <v>233</v>
      </c>
      <c r="B23" s="31" t="s">
        <v>240</v>
      </c>
      <c r="C23" s="31" t="s">
        <v>16</v>
      </c>
      <c r="D23" s="31" t="s">
        <v>16</v>
      </c>
      <c r="E23" s="34" t="s">
        <v>16</v>
      </c>
      <c r="K23" s="3"/>
      <c r="L23" s="3"/>
      <c r="M23" s="3"/>
      <c r="N23" s="3"/>
      <c r="O23" s="3"/>
    </row>
    <row r="24" spans="1:15" ht="15.75" customHeight="1" x14ac:dyDescent="0.15">
      <c r="A24" s="31" t="s">
        <v>233</v>
      </c>
      <c r="B24" s="31" t="s">
        <v>243</v>
      </c>
      <c r="C24" s="31" t="s">
        <v>244</v>
      </c>
      <c r="D24" s="31" t="s">
        <v>11</v>
      </c>
      <c r="E24" s="34" t="s">
        <v>1006</v>
      </c>
      <c r="K24" s="3"/>
      <c r="L24" s="3"/>
      <c r="M24" s="3"/>
      <c r="N24" s="3"/>
      <c r="O24" s="3"/>
    </row>
    <row r="25" spans="1:15" ht="15.75" customHeight="1" x14ac:dyDescent="0.15">
      <c r="A25" s="31" t="s">
        <v>233</v>
      </c>
      <c r="B25" s="31" t="s">
        <v>245</v>
      </c>
      <c r="C25" s="34" t="s">
        <v>1009</v>
      </c>
      <c r="D25" s="31" t="s">
        <v>11</v>
      </c>
      <c r="E25" s="34" t="s">
        <v>1010</v>
      </c>
      <c r="K25" s="3"/>
      <c r="L25" s="3"/>
      <c r="M25" s="3"/>
      <c r="N25" s="3"/>
      <c r="O25" s="3"/>
    </row>
    <row r="26" spans="1:15" ht="15.75" customHeight="1" x14ac:dyDescent="0.15">
      <c r="A26" s="31" t="s">
        <v>246</v>
      </c>
      <c r="B26" s="31" t="s">
        <v>247</v>
      </c>
      <c r="C26" s="31" t="s">
        <v>645</v>
      </c>
      <c r="D26" s="31" t="s">
        <v>11</v>
      </c>
      <c r="E26" s="34" t="s">
        <v>1011</v>
      </c>
      <c r="K26" s="3"/>
      <c r="L26" s="3"/>
      <c r="M26" s="3"/>
      <c r="N26" s="3"/>
      <c r="O26" s="3"/>
    </row>
    <row r="27" spans="1:15" ht="15.75" customHeight="1" x14ac:dyDescent="0.15">
      <c r="A27" s="31" t="s">
        <v>246</v>
      </c>
      <c r="B27" s="31" t="s">
        <v>249</v>
      </c>
      <c r="C27" s="31" t="s">
        <v>646</v>
      </c>
      <c r="D27" s="31" t="s">
        <v>11</v>
      </c>
      <c r="E27" s="34" t="s">
        <v>1012</v>
      </c>
      <c r="K27" s="3"/>
      <c r="L27" s="3"/>
      <c r="M27" s="3"/>
      <c r="N27" s="3"/>
      <c r="O27" s="3"/>
    </row>
    <row r="28" spans="1:15" ht="15.75" customHeight="1" x14ac:dyDescent="0.15">
      <c r="A28" s="31" t="s">
        <v>246</v>
      </c>
      <c r="B28" s="31" t="s">
        <v>251</v>
      </c>
      <c r="C28" s="31" t="s">
        <v>64</v>
      </c>
      <c r="D28" s="31" t="s">
        <v>647</v>
      </c>
      <c r="E28" s="34" t="s">
        <v>1013</v>
      </c>
      <c r="K28" s="3"/>
      <c r="L28" s="3"/>
      <c r="M28" s="3"/>
      <c r="N28" s="3"/>
      <c r="O28" s="3"/>
    </row>
    <row r="29" spans="1:15" ht="15.75" customHeight="1" x14ac:dyDescent="0.15">
      <c r="A29" s="31" t="s">
        <v>246</v>
      </c>
      <c r="B29" s="31" t="s">
        <v>648</v>
      </c>
      <c r="C29" s="31" t="s">
        <v>254</v>
      </c>
      <c r="D29" s="31" t="s">
        <v>649</v>
      </c>
      <c r="E29" s="34" t="s">
        <v>1014</v>
      </c>
      <c r="K29" s="3"/>
      <c r="L29" s="3"/>
      <c r="M29" s="3"/>
      <c r="N29" s="3"/>
      <c r="O29" s="3"/>
    </row>
    <row r="30" spans="1:15" ht="15.75" customHeight="1" x14ac:dyDescent="0.15">
      <c r="A30" s="31" t="s">
        <v>246</v>
      </c>
      <c r="B30" s="31" t="s">
        <v>256</v>
      </c>
      <c r="C30" s="31" t="s">
        <v>169</v>
      </c>
      <c r="D30" s="31" t="s">
        <v>11</v>
      </c>
      <c r="E30" s="34" t="s">
        <v>1015</v>
      </c>
      <c r="K30" s="3"/>
      <c r="L30" s="3"/>
      <c r="M30" s="3"/>
      <c r="N30" s="3"/>
      <c r="O30" s="3"/>
    </row>
    <row r="31" spans="1:15" ht="15.75" customHeight="1" x14ac:dyDescent="0.15">
      <c r="A31" s="31" t="s">
        <v>246</v>
      </c>
      <c r="B31" s="31" t="s">
        <v>257</v>
      </c>
      <c r="C31" s="34" t="s">
        <v>1016</v>
      </c>
      <c r="D31" s="31" t="s">
        <v>11</v>
      </c>
      <c r="E31" s="34" t="s">
        <v>1017</v>
      </c>
      <c r="K31" s="3"/>
      <c r="L31" s="3"/>
      <c r="M31" s="3"/>
      <c r="N31" s="3"/>
      <c r="O31" s="3"/>
    </row>
  </sheetData>
  <conditionalFormatting sqref="M1:O4 K1:L1003 M6:O1003">
    <cfRule type="cellIs" dxfId="7" priority="1" operator="equal">
      <formula>"TRUE"</formula>
    </cfRule>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650</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650</v>
      </c>
      <c r="D6" s="31" t="s">
        <v>651</v>
      </c>
      <c r="E6" s="34" t="s">
        <v>800</v>
      </c>
      <c r="K6" s="3"/>
      <c r="L6" s="3"/>
      <c r="M6" s="3"/>
      <c r="N6" s="3"/>
      <c r="O6" s="3"/>
    </row>
    <row r="7" spans="1:15" ht="15.75" customHeight="1" x14ac:dyDescent="0.15">
      <c r="A7" s="31" t="s">
        <v>12</v>
      </c>
      <c r="B7" s="31" t="s">
        <v>211</v>
      </c>
      <c r="C7" s="31" t="s">
        <v>652</v>
      </c>
      <c r="D7" s="31" t="s">
        <v>653</v>
      </c>
      <c r="E7" s="34" t="s">
        <v>755</v>
      </c>
      <c r="K7" s="3"/>
      <c r="L7" s="3"/>
      <c r="M7" s="3"/>
      <c r="N7" s="3"/>
      <c r="O7" s="3"/>
    </row>
    <row r="8" spans="1:15" ht="15.75" customHeight="1" x14ac:dyDescent="0.15">
      <c r="A8" s="31" t="s">
        <v>12</v>
      </c>
      <c r="B8" s="31" t="s">
        <v>214</v>
      </c>
      <c r="C8" s="31" t="s">
        <v>654</v>
      </c>
      <c r="D8" s="31" t="s">
        <v>655</v>
      </c>
      <c r="E8" s="34" t="s">
        <v>1018</v>
      </c>
      <c r="K8" s="3"/>
      <c r="L8" s="3"/>
      <c r="M8" s="3"/>
      <c r="N8" s="3"/>
      <c r="O8" s="3"/>
    </row>
    <row r="9" spans="1:15" ht="15.75" customHeight="1" x14ac:dyDescent="0.15">
      <c r="A9" s="31" t="s">
        <v>12</v>
      </c>
      <c r="B9" s="31" t="s">
        <v>217</v>
      </c>
      <c r="C9" s="31" t="s">
        <v>64</v>
      </c>
      <c r="D9" s="31" t="s">
        <v>656</v>
      </c>
      <c r="E9" s="34" t="s">
        <v>1019</v>
      </c>
      <c r="K9" s="3"/>
      <c r="L9" s="3"/>
      <c r="M9" s="3"/>
      <c r="N9" s="3"/>
      <c r="O9" s="3"/>
    </row>
    <row r="10" spans="1:15" ht="15.75" customHeight="1" x14ac:dyDescent="0.15">
      <c r="A10" s="31" t="s">
        <v>12</v>
      </c>
      <c r="B10" s="31" t="s">
        <v>13</v>
      </c>
      <c r="C10" s="34" t="s">
        <v>1020</v>
      </c>
      <c r="D10" s="31" t="s">
        <v>11</v>
      </c>
      <c r="E10" s="34" t="s">
        <v>11</v>
      </c>
      <c r="K10" s="3"/>
      <c r="L10" s="3"/>
      <c r="M10" s="3"/>
      <c r="N10" s="3"/>
      <c r="O10" s="3"/>
    </row>
    <row r="11" spans="1:15" ht="15.75" customHeight="1" x14ac:dyDescent="0.15">
      <c r="A11" s="31" t="s">
        <v>12</v>
      </c>
      <c r="B11" s="31" t="s">
        <v>220</v>
      </c>
      <c r="C11" s="34" t="s">
        <v>657</v>
      </c>
      <c r="D11" s="31" t="s">
        <v>11</v>
      </c>
      <c r="E11" s="34" t="s">
        <v>11</v>
      </c>
      <c r="K11" s="3"/>
      <c r="L11" s="3"/>
      <c r="M11" s="3"/>
      <c r="N11" s="3"/>
      <c r="O11" s="3"/>
    </row>
    <row r="12" spans="1:15" ht="15.75" customHeight="1" x14ac:dyDescent="0.15">
      <c r="A12" s="31" t="s">
        <v>12</v>
      </c>
      <c r="B12" s="31" t="s">
        <v>221</v>
      </c>
      <c r="C12" s="34" t="s">
        <v>382</v>
      </c>
      <c r="D12" s="31" t="s">
        <v>658</v>
      </c>
      <c r="E12" s="34" t="s">
        <v>1021</v>
      </c>
      <c r="K12" s="3"/>
      <c r="L12" s="3"/>
      <c r="M12" s="3"/>
      <c r="N12" s="3"/>
      <c r="O12" s="3"/>
    </row>
    <row r="13" spans="1:15" ht="15.75" customHeight="1" x14ac:dyDescent="0.15">
      <c r="A13" s="31" t="s">
        <v>12</v>
      </c>
      <c r="B13" s="31" t="s">
        <v>224</v>
      </c>
      <c r="C13" s="34" t="s">
        <v>659</v>
      </c>
      <c r="D13" s="31" t="s">
        <v>658</v>
      </c>
      <c r="E13" s="34" t="s">
        <v>1021</v>
      </c>
      <c r="K13" s="3"/>
      <c r="L13" s="3"/>
      <c r="M13" s="3"/>
      <c r="N13" s="3"/>
      <c r="O13" s="3"/>
    </row>
    <row r="14" spans="1:15" ht="15.75" customHeight="1" x14ac:dyDescent="0.15">
      <c r="A14" s="31" t="s">
        <v>12</v>
      </c>
      <c r="B14" s="31" t="s">
        <v>226</v>
      </c>
      <c r="C14" s="31" t="s">
        <v>660</v>
      </c>
      <c r="D14" s="31" t="s">
        <v>661</v>
      </c>
      <c r="E14" s="34" t="s">
        <v>1022</v>
      </c>
      <c r="K14" s="3"/>
      <c r="L14" s="3"/>
      <c r="M14" s="3"/>
      <c r="N14" s="3"/>
      <c r="O14" s="3"/>
    </row>
    <row r="15" spans="1:15" ht="15.75" customHeight="1" x14ac:dyDescent="0.15">
      <c r="A15" s="31" t="s">
        <v>12</v>
      </c>
      <c r="B15" s="31" t="s">
        <v>20</v>
      </c>
      <c r="C15" s="32" t="s">
        <v>662</v>
      </c>
      <c r="D15" s="31" t="s">
        <v>11</v>
      </c>
      <c r="E15" s="34" t="s">
        <v>754</v>
      </c>
      <c r="K15" s="3"/>
      <c r="L15" s="3"/>
      <c r="M15" s="3"/>
      <c r="N15" s="3"/>
      <c r="O15" s="3"/>
    </row>
    <row r="16" spans="1:15" ht="15.75" customHeight="1" x14ac:dyDescent="0.15">
      <c r="A16" s="31" t="s">
        <v>12</v>
      </c>
      <c r="B16" s="31" t="s">
        <v>230</v>
      </c>
      <c r="C16" s="28">
        <f>1636585246/2030038946901</f>
        <v>8.0618416139176285E-4</v>
      </c>
      <c r="D16" s="31" t="s">
        <v>11</v>
      </c>
      <c r="E16" s="34" t="s">
        <v>754</v>
      </c>
      <c r="K16" s="3"/>
      <c r="L16" s="3"/>
      <c r="M16" s="3"/>
      <c r="N16" s="3"/>
      <c r="O16" s="3"/>
    </row>
    <row r="17" spans="1:15" ht="15.75" customHeight="1" x14ac:dyDescent="0.15">
      <c r="A17" s="31" t="s">
        <v>12</v>
      </c>
      <c r="B17" s="31" t="s">
        <v>22</v>
      </c>
      <c r="C17" s="28">
        <f>1636585246/9066045800000</f>
        <v>1.8051808716871914E-4</v>
      </c>
      <c r="D17" s="31" t="s">
        <v>11</v>
      </c>
      <c r="E17" s="34" t="s">
        <v>754</v>
      </c>
      <c r="K17" s="3"/>
      <c r="L17" s="3"/>
      <c r="M17" s="3"/>
      <c r="N17" s="3"/>
      <c r="O17" s="3"/>
    </row>
    <row r="18" spans="1:15" ht="15.75" customHeight="1" x14ac:dyDescent="0.15">
      <c r="A18" s="31" t="s">
        <v>12</v>
      </c>
      <c r="B18" s="31" t="s">
        <v>63</v>
      </c>
      <c r="C18" s="31" t="s">
        <v>64</v>
      </c>
      <c r="D18" s="31" t="s">
        <v>663</v>
      </c>
      <c r="E18" s="34" t="s">
        <v>800</v>
      </c>
      <c r="K18" s="3"/>
      <c r="L18" s="3"/>
      <c r="M18" s="3"/>
      <c r="N18" s="3"/>
      <c r="O18" s="3"/>
    </row>
    <row r="19" spans="1:15" ht="15.75" customHeight="1" x14ac:dyDescent="0.15">
      <c r="A19" s="31" t="s">
        <v>12</v>
      </c>
      <c r="B19" s="31" t="s">
        <v>232</v>
      </c>
      <c r="C19" s="31" t="s">
        <v>16</v>
      </c>
      <c r="D19" s="31" t="s">
        <v>16</v>
      </c>
      <c r="E19" s="34" t="s">
        <v>16</v>
      </c>
      <c r="K19" s="3"/>
      <c r="L19" s="3"/>
      <c r="M19" s="3"/>
      <c r="N19" s="3"/>
      <c r="O19" s="3"/>
    </row>
    <row r="20" spans="1:15" ht="15.75" customHeight="1" x14ac:dyDescent="0.15">
      <c r="A20" s="31" t="s">
        <v>233</v>
      </c>
      <c r="B20" s="31" t="s">
        <v>234</v>
      </c>
      <c r="C20" s="31" t="s">
        <v>664</v>
      </c>
      <c r="D20" s="31" t="s">
        <v>11</v>
      </c>
      <c r="E20" s="34" t="s">
        <v>1023</v>
      </c>
      <c r="K20" s="3"/>
      <c r="L20" s="3"/>
      <c r="M20" s="3"/>
      <c r="N20" s="3"/>
      <c r="O20" s="3"/>
    </row>
    <row r="21" spans="1:15" ht="15.75" customHeight="1" x14ac:dyDescent="0.15">
      <c r="A21" s="31" t="s">
        <v>233</v>
      </c>
      <c r="B21" s="31" t="s">
        <v>236</v>
      </c>
      <c r="C21" s="31" t="s">
        <v>665</v>
      </c>
      <c r="D21" s="31" t="s">
        <v>666</v>
      </c>
      <c r="E21" s="34" t="s">
        <v>1024</v>
      </c>
      <c r="K21" s="3"/>
      <c r="L21" s="3"/>
      <c r="M21" s="3"/>
      <c r="N21" s="3"/>
      <c r="O21" s="3"/>
    </row>
    <row r="22" spans="1:15" ht="15.75" customHeight="1" x14ac:dyDescent="0.15">
      <c r="A22" s="31" t="s">
        <v>233</v>
      </c>
      <c r="B22" s="31" t="s">
        <v>238</v>
      </c>
      <c r="C22" s="31" t="s">
        <v>64</v>
      </c>
      <c r="D22" s="31" t="s">
        <v>667</v>
      </c>
      <c r="E22" s="34" t="s">
        <v>1023</v>
      </c>
      <c r="K22" s="3"/>
      <c r="L22" s="3"/>
      <c r="M22" s="3"/>
      <c r="N22" s="3"/>
      <c r="O22" s="3"/>
    </row>
    <row r="23" spans="1:15" ht="15.75" customHeight="1" x14ac:dyDescent="0.15">
      <c r="A23" s="31" t="s">
        <v>233</v>
      </c>
      <c r="B23" s="31" t="s">
        <v>240</v>
      </c>
      <c r="C23" s="31" t="s">
        <v>16</v>
      </c>
      <c r="D23" s="31" t="s">
        <v>16</v>
      </c>
      <c r="E23" s="34" t="s">
        <v>16</v>
      </c>
      <c r="K23" s="3"/>
      <c r="L23" s="3"/>
      <c r="M23" s="3"/>
      <c r="N23" s="3"/>
      <c r="O23" s="3"/>
    </row>
    <row r="24" spans="1:15" ht="15.75" customHeight="1" x14ac:dyDescent="0.15">
      <c r="A24" s="31" t="s">
        <v>233</v>
      </c>
      <c r="B24" s="31" t="s">
        <v>243</v>
      </c>
      <c r="C24" s="31" t="s">
        <v>169</v>
      </c>
      <c r="D24" s="31" t="s">
        <v>11</v>
      </c>
      <c r="E24" s="34" t="s">
        <v>1023</v>
      </c>
      <c r="K24" s="3"/>
      <c r="L24" s="3"/>
      <c r="M24" s="3"/>
      <c r="N24" s="3"/>
      <c r="O24" s="3"/>
    </row>
    <row r="25" spans="1:15" ht="15.75" customHeight="1" x14ac:dyDescent="0.15">
      <c r="A25" s="31" t="s">
        <v>233</v>
      </c>
      <c r="B25" s="31" t="s">
        <v>245</v>
      </c>
      <c r="C25" s="34" t="s">
        <v>1009</v>
      </c>
      <c r="D25" s="31" t="s">
        <v>11</v>
      </c>
      <c r="E25" s="34" t="s">
        <v>1025</v>
      </c>
      <c r="K25" s="3"/>
      <c r="L25" s="3"/>
      <c r="M25" s="3"/>
      <c r="N25" s="3"/>
      <c r="O25" s="3"/>
    </row>
    <row r="26" spans="1:15" ht="15.75" customHeight="1" x14ac:dyDescent="0.15">
      <c r="A26" s="31" t="s">
        <v>246</v>
      </c>
      <c r="B26" s="31" t="s">
        <v>247</v>
      </c>
      <c r="C26" s="31" t="s">
        <v>668</v>
      </c>
      <c r="D26" s="31" t="s">
        <v>11</v>
      </c>
      <c r="E26" s="34" t="s">
        <v>1024</v>
      </c>
      <c r="K26" s="3"/>
      <c r="L26" s="3"/>
      <c r="M26" s="3"/>
      <c r="N26" s="3"/>
      <c r="O26" s="3"/>
    </row>
    <row r="27" spans="1:15" ht="15.75" customHeight="1" x14ac:dyDescent="0.15">
      <c r="A27" s="31" t="s">
        <v>246</v>
      </c>
      <c r="B27" s="31" t="s">
        <v>249</v>
      </c>
      <c r="C27" s="31" t="s">
        <v>669</v>
      </c>
      <c r="D27" s="31" t="s">
        <v>666</v>
      </c>
      <c r="E27" s="34" t="s">
        <v>1026</v>
      </c>
      <c r="K27" s="3"/>
      <c r="L27" s="3"/>
      <c r="M27" s="3"/>
      <c r="N27" s="3"/>
      <c r="O27" s="3"/>
    </row>
    <row r="28" spans="1:15" ht="15.75" customHeight="1" x14ac:dyDescent="0.15">
      <c r="A28" s="31" t="s">
        <v>246</v>
      </c>
      <c r="B28" s="31" t="s">
        <v>251</v>
      </c>
      <c r="C28" s="31" t="s">
        <v>64</v>
      </c>
      <c r="D28" s="31" t="s">
        <v>670</v>
      </c>
      <c r="E28" s="34" t="s">
        <v>1027</v>
      </c>
      <c r="K28" s="3"/>
      <c r="L28" s="3"/>
      <c r="M28" s="3"/>
      <c r="N28" s="3"/>
      <c r="O28" s="3"/>
    </row>
    <row r="29" spans="1:15" ht="15.75" customHeight="1" x14ac:dyDescent="0.15">
      <c r="A29" s="31" t="s">
        <v>246</v>
      </c>
      <c r="B29" s="31" t="s">
        <v>253</v>
      </c>
      <c r="C29" s="31" t="s">
        <v>254</v>
      </c>
      <c r="D29" s="31" t="s">
        <v>11</v>
      </c>
      <c r="E29" s="34" t="s">
        <v>1028</v>
      </c>
      <c r="K29" s="3"/>
      <c r="L29" s="3"/>
      <c r="M29" s="3"/>
      <c r="N29" s="3"/>
      <c r="O29" s="3"/>
    </row>
    <row r="30" spans="1:15" ht="15.75" customHeight="1" x14ac:dyDescent="0.15">
      <c r="A30" s="31" t="s">
        <v>246</v>
      </c>
      <c r="B30" s="31" t="s">
        <v>256</v>
      </c>
      <c r="C30" s="31" t="s">
        <v>244</v>
      </c>
      <c r="D30" s="31" t="s">
        <v>11</v>
      </c>
      <c r="E30" s="34" t="s">
        <v>1027</v>
      </c>
      <c r="K30" s="3"/>
      <c r="L30" s="3"/>
      <c r="M30" s="3"/>
      <c r="N30" s="3"/>
      <c r="O30" s="3"/>
    </row>
    <row r="31" spans="1:15" ht="15.75" customHeight="1" x14ac:dyDescent="0.15">
      <c r="A31" s="31" t="s">
        <v>246</v>
      </c>
      <c r="B31" s="31" t="s">
        <v>257</v>
      </c>
      <c r="C31" s="33" t="s">
        <v>671</v>
      </c>
      <c r="D31" s="31" t="s">
        <v>11</v>
      </c>
      <c r="E31" s="34" t="s">
        <v>1029</v>
      </c>
      <c r="K31" s="3"/>
      <c r="L31" s="3"/>
      <c r="M31" s="3"/>
      <c r="N31" s="3"/>
      <c r="O31" s="3"/>
    </row>
  </sheetData>
  <conditionalFormatting sqref="M1:O4 K1:L1003 M6:O1003">
    <cfRule type="cellIs" dxfId="5" priority="1" operator="equal">
      <formula>"TRUE"</formula>
    </cfRule>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O1003"/>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c r="L1" s="3"/>
      <c r="M1" s="3"/>
      <c r="N1" s="3"/>
      <c r="O1" s="3"/>
    </row>
    <row r="2" spans="1:15" ht="15.75" customHeight="1" x14ac:dyDescent="0.15">
      <c r="A2" s="49" t="s">
        <v>0</v>
      </c>
      <c r="B2" s="49" t="s">
        <v>1</v>
      </c>
      <c r="C2" s="10" t="s">
        <v>672</v>
      </c>
      <c r="D2" s="4"/>
      <c r="E2" s="21"/>
      <c r="F2" s="1"/>
      <c r="G2" s="4"/>
      <c r="H2" s="4"/>
      <c r="I2" s="4"/>
      <c r="J2" s="4"/>
      <c r="K2" s="20"/>
      <c r="L2" s="3"/>
      <c r="M2" s="3"/>
      <c r="N2" s="3"/>
      <c r="O2" s="3"/>
    </row>
    <row r="3" spans="1:15" ht="15.75" customHeight="1" x14ac:dyDescent="0.15">
      <c r="A3" s="18"/>
      <c r="B3" s="4"/>
      <c r="C3" s="1"/>
      <c r="D3" s="4"/>
      <c r="E3" s="21"/>
      <c r="F3" s="1"/>
      <c r="G3" s="4"/>
      <c r="H3" s="4"/>
      <c r="I3" s="4"/>
      <c r="J3" s="4"/>
      <c r="K3" s="20"/>
      <c r="L3" s="3"/>
      <c r="M3" s="3"/>
      <c r="N3" s="3"/>
      <c r="O3" s="3"/>
    </row>
    <row r="4" spans="1:15" ht="15.75" customHeight="1" x14ac:dyDescent="0.15">
      <c r="A4" s="5"/>
      <c r="B4" s="5"/>
      <c r="C4" s="5"/>
      <c r="D4" s="5"/>
      <c r="E4" s="5"/>
      <c r="F4" s="5"/>
      <c r="G4" s="5"/>
      <c r="H4" s="5"/>
      <c r="I4" s="5"/>
      <c r="J4" s="5"/>
      <c r="K4" s="20"/>
    </row>
    <row r="5" spans="1:15" ht="15.75" customHeight="1" x14ac:dyDescent="0.15">
      <c r="A5" s="1" t="s">
        <v>3</v>
      </c>
      <c r="B5" s="1" t="s">
        <v>4</v>
      </c>
      <c r="C5" s="7" t="s">
        <v>5</v>
      </c>
      <c r="D5" s="1" t="s">
        <v>6</v>
      </c>
      <c r="E5" s="1" t="s">
        <v>7</v>
      </c>
      <c r="F5" s="8"/>
      <c r="G5" s="1"/>
      <c r="H5" s="1"/>
      <c r="I5" s="1"/>
      <c r="J5" s="5"/>
      <c r="K5" s="7"/>
      <c r="L5" s="7"/>
      <c r="M5" s="7"/>
      <c r="N5" s="1"/>
      <c r="O5" s="1"/>
    </row>
    <row r="6" spans="1:15" ht="15.75" customHeight="1" x14ac:dyDescent="0.15">
      <c r="A6" s="10" t="s">
        <v>12</v>
      </c>
      <c r="B6" s="10" t="s">
        <v>39</v>
      </c>
      <c r="C6" s="10" t="s">
        <v>672</v>
      </c>
      <c r="D6" s="10" t="s">
        <v>673</v>
      </c>
      <c r="E6" s="34" t="s">
        <v>800</v>
      </c>
      <c r="K6" s="3"/>
      <c r="L6" s="3"/>
      <c r="M6" s="3"/>
      <c r="N6" s="3"/>
      <c r="O6" s="3"/>
    </row>
    <row r="7" spans="1:15" ht="15.75" customHeight="1" x14ac:dyDescent="0.15">
      <c r="A7" s="10" t="s">
        <v>12</v>
      </c>
      <c r="B7" s="10" t="s">
        <v>211</v>
      </c>
      <c r="C7" s="10" t="s">
        <v>674</v>
      </c>
      <c r="D7" s="10" t="s">
        <v>675</v>
      </c>
      <c r="E7" s="34" t="s">
        <v>755</v>
      </c>
      <c r="K7" s="3"/>
      <c r="L7" s="3"/>
      <c r="M7" s="3"/>
      <c r="N7" s="3"/>
      <c r="O7" s="3"/>
    </row>
    <row r="8" spans="1:15" ht="15.75" customHeight="1" x14ac:dyDescent="0.15">
      <c r="A8" s="10" t="s">
        <v>12</v>
      </c>
      <c r="B8" s="10" t="s">
        <v>214</v>
      </c>
      <c r="C8" s="10" t="s">
        <v>676</v>
      </c>
      <c r="D8" s="10" t="s">
        <v>677</v>
      </c>
      <c r="E8" s="34" t="s">
        <v>755</v>
      </c>
      <c r="K8" s="3"/>
      <c r="L8" s="3"/>
      <c r="M8" s="3"/>
      <c r="N8" s="3"/>
      <c r="O8" s="3"/>
    </row>
    <row r="9" spans="1:15" ht="15.75" customHeight="1" x14ac:dyDescent="0.15">
      <c r="A9" s="10" t="s">
        <v>12</v>
      </c>
      <c r="B9" s="10" t="s">
        <v>217</v>
      </c>
      <c r="C9" s="10" t="s">
        <v>64</v>
      </c>
      <c r="D9" s="10" t="s">
        <v>678</v>
      </c>
      <c r="E9" s="34" t="s">
        <v>1030</v>
      </c>
      <c r="K9" s="3"/>
      <c r="L9" s="3"/>
      <c r="M9" s="3"/>
      <c r="N9" s="3"/>
      <c r="O9" s="3"/>
    </row>
    <row r="10" spans="1:15" ht="15.75" customHeight="1" x14ac:dyDescent="0.15">
      <c r="A10" s="10" t="s">
        <v>12</v>
      </c>
      <c r="B10" s="10" t="s">
        <v>13</v>
      </c>
      <c r="C10" s="34" t="s">
        <v>679</v>
      </c>
      <c r="D10" s="10" t="s">
        <v>11</v>
      </c>
      <c r="E10" s="10" t="s">
        <v>11</v>
      </c>
      <c r="K10" s="3"/>
      <c r="L10" s="3"/>
      <c r="M10" s="3"/>
      <c r="N10" s="3"/>
      <c r="O10" s="3"/>
    </row>
    <row r="11" spans="1:15" ht="15.75" customHeight="1" x14ac:dyDescent="0.15">
      <c r="A11" s="10" t="s">
        <v>12</v>
      </c>
      <c r="B11" s="10" t="s">
        <v>220</v>
      </c>
      <c r="C11" s="34" t="s">
        <v>1031</v>
      </c>
      <c r="D11" s="10" t="s">
        <v>11</v>
      </c>
      <c r="E11" s="10" t="s">
        <v>11</v>
      </c>
      <c r="K11" s="3"/>
      <c r="L11" s="3"/>
      <c r="M11" s="3"/>
      <c r="N11" s="3"/>
      <c r="O11" s="3"/>
    </row>
    <row r="12" spans="1:15" ht="15.75" customHeight="1" x14ac:dyDescent="0.15">
      <c r="A12" s="10" t="s">
        <v>12</v>
      </c>
      <c r="B12" s="10" t="s">
        <v>221</v>
      </c>
      <c r="C12" s="35" t="s">
        <v>680</v>
      </c>
      <c r="D12" s="10" t="s">
        <v>681</v>
      </c>
      <c r="E12" s="34" t="s">
        <v>1032</v>
      </c>
      <c r="K12" s="3"/>
      <c r="L12" s="3"/>
      <c r="M12" s="3"/>
      <c r="N12" s="3"/>
      <c r="O12" s="3"/>
    </row>
    <row r="13" spans="1:15" ht="15.75" customHeight="1" x14ac:dyDescent="0.15">
      <c r="A13" s="10" t="s">
        <v>12</v>
      </c>
      <c r="B13" s="10" t="s">
        <v>224</v>
      </c>
      <c r="C13" s="35" t="s">
        <v>682</v>
      </c>
      <c r="D13" s="35" t="s">
        <v>683</v>
      </c>
      <c r="E13" s="34" t="s">
        <v>1033</v>
      </c>
      <c r="K13" s="3"/>
      <c r="L13" s="3"/>
      <c r="M13" s="3"/>
      <c r="N13" s="3"/>
      <c r="O13" s="3"/>
    </row>
    <row r="14" spans="1:15" ht="15.75" customHeight="1" x14ac:dyDescent="0.15">
      <c r="A14" s="10" t="s">
        <v>12</v>
      </c>
      <c r="B14" s="10" t="s">
        <v>226</v>
      </c>
      <c r="C14" s="10" t="s">
        <v>684</v>
      </c>
      <c r="D14" s="10" t="s">
        <v>685</v>
      </c>
      <c r="E14" s="34" t="s">
        <v>1034</v>
      </c>
      <c r="K14" s="3"/>
      <c r="L14" s="3"/>
      <c r="M14" s="3"/>
      <c r="N14" s="3"/>
      <c r="O14" s="3"/>
    </row>
    <row r="15" spans="1:15" ht="15.75" customHeight="1" x14ac:dyDescent="0.15">
      <c r="A15" s="10" t="s">
        <v>12</v>
      </c>
      <c r="B15" s="10" t="s">
        <v>20</v>
      </c>
      <c r="C15" s="35" t="s">
        <v>686</v>
      </c>
      <c r="D15" s="10" t="s">
        <v>11</v>
      </c>
      <c r="E15" s="34" t="s">
        <v>754</v>
      </c>
      <c r="K15" s="3"/>
      <c r="L15" s="3"/>
      <c r="M15" s="3"/>
      <c r="N15" s="3"/>
      <c r="O15" s="3"/>
    </row>
    <row r="16" spans="1:15" ht="15.75" customHeight="1" x14ac:dyDescent="0.15">
      <c r="A16" s="10" t="s">
        <v>12</v>
      </c>
      <c r="B16" s="10" t="s">
        <v>230</v>
      </c>
      <c r="C16" s="36">
        <f>105838757408/2030038946901</f>
        <v>5.2136318650226124E-2</v>
      </c>
      <c r="D16" s="46" t="s">
        <v>11</v>
      </c>
      <c r="E16" s="34" t="s">
        <v>754</v>
      </c>
      <c r="K16" s="3"/>
      <c r="L16" s="3"/>
      <c r="M16" s="3"/>
      <c r="N16" s="3"/>
      <c r="O16" s="3"/>
    </row>
    <row r="17" spans="1:15" ht="15.75" customHeight="1" x14ac:dyDescent="0.15">
      <c r="A17" s="10" t="s">
        <v>12</v>
      </c>
      <c r="B17" s="10" t="s">
        <v>22</v>
      </c>
      <c r="C17" s="36">
        <f>105838757408/9066045800000</f>
        <v>1.1674191785794862E-2</v>
      </c>
      <c r="D17" s="10" t="s">
        <v>11</v>
      </c>
      <c r="E17" s="34" t="s">
        <v>754</v>
      </c>
      <c r="K17" s="3"/>
      <c r="L17" s="3"/>
      <c r="M17" s="3"/>
      <c r="N17" s="3"/>
      <c r="O17" s="3"/>
    </row>
    <row r="18" spans="1:15" ht="15.75" customHeight="1" x14ac:dyDescent="0.15">
      <c r="A18" s="10" t="s">
        <v>12</v>
      </c>
      <c r="B18" s="10" t="s">
        <v>63</v>
      </c>
      <c r="C18" s="10" t="s">
        <v>64</v>
      </c>
      <c r="D18" s="10" t="s">
        <v>687</v>
      </c>
      <c r="E18" s="34" t="s">
        <v>800</v>
      </c>
      <c r="K18" s="3"/>
      <c r="L18" s="3"/>
      <c r="M18" s="3"/>
      <c r="N18" s="3"/>
      <c r="O18" s="3"/>
    </row>
    <row r="19" spans="1:15" ht="15.75" customHeight="1" x14ac:dyDescent="0.15">
      <c r="A19" s="10" t="s">
        <v>12</v>
      </c>
      <c r="B19" s="10" t="s">
        <v>232</v>
      </c>
      <c r="C19" s="10" t="s">
        <v>688</v>
      </c>
      <c r="D19" s="10" t="s">
        <v>11</v>
      </c>
      <c r="E19" s="34" t="s">
        <v>1035</v>
      </c>
      <c r="K19" s="3"/>
      <c r="L19" s="3"/>
      <c r="M19" s="3"/>
      <c r="N19" s="3"/>
      <c r="O19" s="3"/>
    </row>
    <row r="20" spans="1:15" ht="15.75" customHeight="1" x14ac:dyDescent="0.15">
      <c r="A20" s="10" t="s">
        <v>233</v>
      </c>
      <c r="B20" s="10" t="s">
        <v>234</v>
      </c>
      <c r="C20" s="10" t="s">
        <v>689</v>
      </c>
      <c r="D20" s="10" t="s">
        <v>11</v>
      </c>
      <c r="E20" s="34" t="s">
        <v>1036</v>
      </c>
      <c r="K20" s="3"/>
      <c r="L20" s="3"/>
      <c r="M20" s="3"/>
      <c r="N20" s="3"/>
      <c r="O20" s="3"/>
    </row>
    <row r="21" spans="1:15" ht="15.75" customHeight="1" x14ac:dyDescent="0.15">
      <c r="A21" s="10" t="s">
        <v>233</v>
      </c>
      <c r="B21" s="10" t="s">
        <v>236</v>
      </c>
      <c r="C21" s="10" t="s">
        <v>690</v>
      </c>
      <c r="D21" s="10" t="s">
        <v>691</v>
      </c>
      <c r="E21" s="34" t="s">
        <v>1037</v>
      </c>
      <c r="K21" s="3"/>
      <c r="L21" s="3"/>
      <c r="M21" s="3"/>
      <c r="N21" s="3"/>
      <c r="O21" s="3"/>
    </row>
    <row r="22" spans="1:15" ht="15.75" customHeight="1" x14ac:dyDescent="0.15">
      <c r="A22" s="10" t="s">
        <v>233</v>
      </c>
      <c r="B22" s="10" t="s">
        <v>238</v>
      </c>
      <c r="C22" s="10" t="s">
        <v>64</v>
      </c>
      <c r="D22" s="10" t="s">
        <v>692</v>
      </c>
      <c r="E22" s="34" t="s">
        <v>1036</v>
      </c>
      <c r="K22" s="3"/>
      <c r="L22" s="3"/>
      <c r="M22" s="3"/>
      <c r="N22" s="3"/>
      <c r="O22" s="3"/>
    </row>
    <row r="23" spans="1:15" ht="15.75" customHeight="1" x14ac:dyDescent="0.15">
      <c r="A23" s="10" t="s">
        <v>233</v>
      </c>
      <c r="B23" s="10" t="s">
        <v>240</v>
      </c>
      <c r="C23" s="10" t="s">
        <v>16</v>
      </c>
      <c r="D23" s="10" t="s">
        <v>16</v>
      </c>
      <c r="E23" s="10" t="s">
        <v>16</v>
      </c>
      <c r="K23" s="3"/>
      <c r="L23" s="3"/>
      <c r="M23" s="3"/>
      <c r="N23" s="3"/>
      <c r="O23" s="3"/>
    </row>
    <row r="24" spans="1:15" ht="15.75" customHeight="1" x14ac:dyDescent="0.15">
      <c r="A24" s="10" t="s">
        <v>233</v>
      </c>
      <c r="B24" s="10" t="s">
        <v>243</v>
      </c>
      <c r="C24" s="10" t="s">
        <v>244</v>
      </c>
      <c r="D24" s="10" t="s">
        <v>11</v>
      </c>
      <c r="E24" s="34" t="s">
        <v>1038</v>
      </c>
      <c r="K24" s="3"/>
      <c r="L24" s="3"/>
      <c r="M24" s="3"/>
      <c r="N24" s="3"/>
      <c r="O24" s="3"/>
    </row>
    <row r="25" spans="1:15" ht="15.75" customHeight="1" x14ac:dyDescent="0.15">
      <c r="A25" s="10" t="s">
        <v>233</v>
      </c>
      <c r="B25" s="10" t="s">
        <v>245</v>
      </c>
      <c r="C25" s="34" t="s">
        <v>1039</v>
      </c>
      <c r="D25" s="10" t="s">
        <v>11</v>
      </c>
      <c r="E25" s="34" t="s">
        <v>1040</v>
      </c>
      <c r="K25" s="3"/>
      <c r="L25" s="3"/>
      <c r="M25" s="3"/>
      <c r="N25" s="3"/>
      <c r="O25" s="3"/>
    </row>
    <row r="26" spans="1:15" ht="15.75" customHeight="1" x14ac:dyDescent="0.15">
      <c r="A26" s="10" t="s">
        <v>246</v>
      </c>
      <c r="B26" s="10" t="s">
        <v>247</v>
      </c>
      <c r="C26" s="10" t="s">
        <v>693</v>
      </c>
      <c r="D26" s="10" t="s">
        <v>11</v>
      </c>
      <c r="E26" s="34" t="s">
        <v>1041</v>
      </c>
      <c r="K26" s="3"/>
      <c r="L26" s="3"/>
      <c r="M26" s="3"/>
      <c r="N26" s="3"/>
      <c r="O26" s="3"/>
    </row>
    <row r="27" spans="1:15" ht="15.75" customHeight="1" x14ac:dyDescent="0.15">
      <c r="A27" s="10" t="s">
        <v>246</v>
      </c>
      <c r="B27" s="10" t="s">
        <v>249</v>
      </c>
      <c r="C27" s="10" t="s">
        <v>694</v>
      </c>
      <c r="D27" s="10" t="s">
        <v>11</v>
      </c>
      <c r="E27" s="34" t="s">
        <v>1042</v>
      </c>
      <c r="K27" s="3"/>
      <c r="L27" s="3"/>
      <c r="M27" s="3"/>
      <c r="N27" s="3"/>
      <c r="O27" s="3"/>
    </row>
    <row r="28" spans="1:15" ht="15.75" customHeight="1" x14ac:dyDescent="0.15">
      <c r="A28" s="10" t="s">
        <v>246</v>
      </c>
      <c r="B28" s="10" t="s">
        <v>251</v>
      </c>
      <c r="C28" s="10" t="s">
        <v>64</v>
      </c>
      <c r="D28" s="10" t="s">
        <v>695</v>
      </c>
      <c r="E28" s="34" t="s">
        <v>1043</v>
      </c>
      <c r="K28" s="3"/>
      <c r="L28" s="3"/>
      <c r="M28" s="3"/>
      <c r="N28" s="3"/>
      <c r="O28" s="3"/>
    </row>
    <row r="29" spans="1:15" ht="15.75" customHeight="1" x14ac:dyDescent="0.15">
      <c r="A29" s="10" t="s">
        <v>246</v>
      </c>
      <c r="B29" s="10" t="s">
        <v>253</v>
      </c>
      <c r="C29" s="10" t="s">
        <v>254</v>
      </c>
      <c r="D29" s="10" t="s">
        <v>11</v>
      </c>
      <c r="E29" s="34" t="s">
        <v>1044</v>
      </c>
      <c r="K29" s="3"/>
      <c r="L29" s="3"/>
      <c r="M29" s="3"/>
      <c r="N29" s="3"/>
      <c r="O29" s="3"/>
    </row>
    <row r="30" spans="1:15" ht="15.75" customHeight="1" x14ac:dyDescent="0.15">
      <c r="A30" s="10" t="s">
        <v>246</v>
      </c>
      <c r="B30" s="10" t="s">
        <v>256</v>
      </c>
      <c r="C30" s="10" t="s">
        <v>169</v>
      </c>
      <c r="D30" s="10" t="s">
        <v>11</v>
      </c>
      <c r="E30" s="34" t="s">
        <v>1043</v>
      </c>
      <c r="K30" s="3"/>
      <c r="L30" s="3"/>
      <c r="M30" s="3"/>
      <c r="N30" s="3"/>
      <c r="O30" s="3"/>
    </row>
    <row r="31" spans="1:15" ht="15.75" customHeight="1" x14ac:dyDescent="0.15">
      <c r="A31" s="10" t="s">
        <v>246</v>
      </c>
      <c r="B31" s="10" t="s">
        <v>257</v>
      </c>
      <c r="C31" s="42" t="s">
        <v>520</v>
      </c>
      <c r="D31" s="10" t="s">
        <v>11</v>
      </c>
      <c r="E31" s="34" t="s">
        <v>884</v>
      </c>
      <c r="K31" s="3"/>
      <c r="L31" s="3"/>
      <c r="M31" s="3"/>
      <c r="N31" s="3"/>
      <c r="O31" s="3"/>
    </row>
    <row r="32" spans="1:15" ht="15.75" customHeight="1" x14ac:dyDescent="0.15">
      <c r="K32" s="3"/>
      <c r="L32" s="3"/>
      <c r="M32" s="3"/>
      <c r="N32" s="3"/>
      <c r="O32" s="3"/>
    </row>
    <row r="33" spans="11:15" ht="15.75" customHeight="1" x14ac:dyDescent="0.15">
      <c r="K33" s="3"/>
      <c r="L33" s="3"/>
      <c r="M33" s="3"/>
      <c r="N33" s="3"/>
      <c r="O33" s="3"/>
    </row>
    <row r="34" spans="11:15" ht="15.75" customHeight="1" x14ac:dyDescent="0.15">
      <c r="K34" s="3"/>
      <c r="L34" s="3"/>
      <c r="M34" s="3"/>
      <c r="N34" s="3"/>
      <c r="O34" s="3"/>
    </row>
    <row r="35" spans="11:15" ht="15.75" customHeight="1" x14ac:dyDescent="0.15">
      <c r="K35" s="3"/>
      <c r="L35" s="3"/>
      <c r="M35" s="3"/>
      <c r="N35" s="3"/>
      <c r="O35" s="3"/>
    </row>
    <row r="36" spans="11:15" ht="15.75" customHeight="1" x14ac:dyDescent="0.15">
      <c r="K36" s="3"/>
      <c r="L36" s="3"/>
      <c r="M36" s="3"/>
      <c r="N36" s="3"/>
      <c r="O36" s="3"/>
    </row>
    <row r="37" spans="11:15" ht="15.75" customHeight="1" x14ac:dyDescent="0.15">
      <c r="K37" s="3"/>
      <c r="L37" s="3"/>
      <c r="M37" s="3"/>
      <c r="N37" s="3"/>
      <c r="O37" s="3"/>
    </row>
    <row r="38" spans="11:15" ht="15.75" customHeight="1" x14ac:dyDescent="0.15">
      <c r="K38" s="3"/>
      <c r="L38" s="3"/>
      <c r="M38" s="3"/>
      <c r="N38" s="3"/>
      <c r="O38" s="3"/>
    </row>
    <row r="39" spans="11:15" ht="15.75" customHeight="1" x14ac:dyDescent="0.15">
      <c r="K39" s="3"/>
      <c r="L39" s="3"/>
      <c r="M39" s="3"/>
      <c r="N39" s="3"/>
      <c r="O39" s="3"/>
    </row>
    <row r="40" spans="11:15" ht="15.75" customHeight="1" x14ac:dyDescent="0.15">
      <c r="K40" s="3"/>
      <c r="L40" s="3"/>
      <c r="M40" s="3"/>
      <c r="N40" s="3"/>
      <c r="O40" s="3"/>
    </row>
    <row r="41" spans="11:15" ht="15.75" customHeight="1" x14ac:dyDescent="0.15">
      <c r="K41" s="3"/>
      <c r="L41" s="3"/>
      <c r="M41" s="3"/>
      <c r="N41" s="3"/>
      <c r="O41" s="3"/>
    </row>
    <row r="42" spans="11:15" ht="15.75" customHeight="1" x14ac:dyDescent="0.15">
      <c r="K42" s="3"/>
      <c r="L42" s="3"/>
      <c r="M42" s="3"/>
      <c r="N42" s="3"/>
      <c r="O42" s="3"/>
    </row>
    <row r="43" spans="11:15" ht="15.75" customHeight="1" x14ac:dyDescent="0.15">
      <c r="K43" s="3"/>
      <c r="L43" s="3"/>
      <c r="M43" s="3"/>
      <c r="N43" s="3"/>
      <c r="O43" s="3"/>
    </row>
    <row r="44" spans="11:15" ht="15.75" customHeight="1" x14ac:dyDescent="0.15">
      <c r="K44" s="3"/>
      <c r="L44" s="3"/>
      <c r="M44" s="3"/>
      <c r="N44" s="3"/>
      <c r="O44" s="3"/>
    </row>
    <row r="45" spans="11:15" ht="15.75" customHeight="1" x14ac:dyDescent="0.15">
      <c r="K45" s="3"/>
      <c r="L45" s="3"/>
      <c r="M45" s="3"/>
      <c r="N45" s="3"/>
      <c r="O45" s="3"/>
    </row>
    <row r="46" spans="11:15" ht="15.75" customHeight="1" x14ac:dyDescent="0.15">
      <c r="K46" s="3"/>
      <c r="L46" s="3"/>
      <c r="M46" s="3"/>
      <c r="N46" s="3"/>
      <c r="O46" s="3"/>
    </row>
    <row r="47" spans="11:15" ht="15.75" customHeight="1" x14ac:dyDescent="0.15">
      <c r="K47" s="3"/>
      <c r="L47" s="3"/>
      <c r="M47" s="3"/>
      <c r="N47" s="3"/>
      <c r="O47" s="3"/>
    </row>
    <row r="48" spans="11:15" ht="13" x14ac:dyDescent="0.15">
      <c r="K48" s="3"/>
      <c r="L48" s="3"/>
      <c r="M48" s="3"/>
      <c r="N48" s="3"/>
      <c r="O48" s="3"/>
    </row>
    <row r="49" spans="11:15" ht="13" x14ac:dyDescent="0.15">
      <c r="K49" s="3"/>
      <c r="L49" s="3"/>
      <c r="M49" s="3"/>
      <c r="N49" s="3"/>
      <c r="O49" s="3"/>
    </row>
    <row r="50" spans="11:15" ht="13" x14ac:dyDescent="0.15">
      <c r="K50" s="3"/>
      <c r="L50" s="3"/>
      <c r="M50" s="3"/>
      <c r="N50" s="3"/>
      <c r="O50" s="3"/>
    </row>
    <row r="51" spans="11:15" ht="13" x14ac:dyDescent="0.15">
      <c r="K51" s="3"/>
      <c r="L51" s="3"/>
      <c r="M51" s="3"/>
      <c r="N51" s="3"/>
      <c r="O51" s="3"/>
    </row>
    <row r="52" spans="11:15" ht="13" x14ac:dyDescent="0.15">
      <c r="K52" s="3"/>
      <c r="L52" s="3"/>
      <c r="M52" s="3"/>
      <c r="N52" s="3"/>
      <c r="O52" s="3"/>
    </row>
    <row r="53" spans="11:15" ht="13" x14ac:dyDescent="0.15">
      <c r="K53" s="3"/>
      <c r="L53" s="3"/>
      <c r="M53" s="3"/>
      <c r="N53" s="3"/>
      <c r="O53" s="3"/>
    </row>
    <row r="54" spans="11:15" ht="13" x14ac:dyDescent="0.15">
      <c r="K54" s="3"/>
      <c r="L54" s="3"/>
      <c r="M54" s="3"/>
      <c r="N54" s="3"/>
      <c r="O54" s="3"/>
    </row>
    <row r="55" spans="11:15" ht="13" x14ac:dyDescent="0.15">
      <c r="K55" s="3"/>
      <c r="L55" s="3"/>
      <c r="M55" s="3"/>
      <c r="N55" s="3"/>
      <c r="O55" s="3"/>
    </row>
    <row r="56" spans="11:15" ht="13" x14ac:dyDescent="0.15">
      <c r="K56" s="3"/>
      <c r="L56" s="3"/>
      <c r="M56" s="3"/>
      <c r="N56" s="3"/>
      <c r="O56" s="3"/>
    </row>
    <row r="57" spans="11:15" ht="13" x14ac:dyDescent="0.15">
      <c r="K57" s="3"/>
      <c r="L57" s="3"/>
      <c r="M57" s="3"/>
      <c r="N57" s="3"/>
      <c r="O57" s="3"/>
    </row>
    <row r="58" spans="11:15" ht="13" x14ac:dyDescent="0.15">
      <c r="K58" s="3"/>
      <c r="L58" s="3"/>
      <c r="M58" s="3"/>
      <c r="N58" s="3"/>
      <c r="O58" s="3"/>
    </row>
    <row r="59" spans="11:15" ht="13" x14ac:dyDescent="0.15">
      <c r="K59" s="3"/>
      <c r="L59" s="3"/>
      <c r="M59" s="3"/>
      <c r="N59" s="3"/>
      <c r="O59" s="3"/>
    </row>
    <row r="60" spans="11:15" ht="13" x14ac:dyDescent="0.15">
      <c r="K60" s="3"/>
      <c r="L60" s="3"/>
      <c r="M60" s="3"/>
      <c r="N60" s="3"/>
      <c r="O60" s="3"/>
    </row>
    <row r="61" spans="11:15" ht="13" x14ac:dyDescent="0.15">
      <c r="K61" s="3"/>
      <c r="L61" s="3"/>
      <c r="M61" s="3"/>
      <c r="N61" s="3"/>
      <c r="O61" s="3"/>
    </row>
    <row r="62" spans="11:15" ht="13" x14ac:dyDescent="0.15">
      <c r="K62" s="3"/>
      <c r="L62" s="3"/>
      <c r="M62" s="3"/>
      <c r="N62" s="3"/>
      <c r="O62" s="3"/>
    </row>
    <row r="63" spans="11:15" ht="13" x14ac:dyDescent="0.15">
      <c r="K63" s="3"/>
      <c r="L63" s="3"/>
      <c r="M63" s="3"/>
      <c r="N63" s="3"/>
      <c r="O63" s="3"/>
    </row>
    <row r="64" spans="11:15" ht="13" x14ac:dyDescent="0.15">
      <c r="K64" s="3"/>
      <c r="L64" s="3"/>
      <c r="M64" s="3"/>
      <c r="N64" s="3"/>
      <c r="O64" s="3"/>
    </row>
    <row r="65" spans="11:15" ht="13" x14ac:dyDescent="0.15">
      <c r="K65" s="3"/>
      <c r="L65" s="3"/>
      <c r="M65" s="3"/>
      <c r="N65" s="3"/>
      <c r="O65" s="3"/>
    </row>
    <row r="66" spans="11:15" ht="13" x14ac:dyDescent="0.15">
      <c r="K66" s="3"/>
      <c r="L66" s="3"/>
      <c r="M66" s="3"/>
      <c r="N66" s="3"/>
      <c r="O66" s="3"/>
    </row>
    <row r="67" spans="11:15" ht="13" x14ac:dyDescent="0.15">
      <c r="K67" s="3"/>
      <c r="L67" s="3"/>
      <c r="M67" s="3"/>
      <c r="N67" s="3"/>
      <c r="O67" s="3"/>
    </row>
    <row r="68" spans="11:15" ht="13" x14ac:dyDescent="0.15">
      <c r="K68" s="3"/>
      <c r="L68" s="3"/>
      <c r="M68" s="3"/>
      <c r="N68" s="3"/>
      <c r="O68" s="3"/>
    </row>
    <row r="69" spans="11:15" ht="13" x14ac:dyDescent="0.15">
      <c r="K69" s="3"/>
      <c r="L69" s="3"/>
      <c r="M69" s="3"/>
      <c r="N69" s="3"/>
      <c r="O69" s="3"/>
    </row>
    <row r="70" spans="11:15" ht="13" x14ac:dyDescent="0.15">
      <c r="K70" s="3"/>
      <c r="L70" s="3"/>
      <c r="M70" s="3"/>
      <c r="N70" s="3"/>
      <c r="O70" s="3"/>
    </row>
    <row r="71" spans="11:15" ht="13" x14ac:dyDescent="0.15">
      <c r="K71" s="3"/>
      <c r="L71" s="3"/>
      <c r="M71" s="3"/>
      <c r="N71" s="3"/>
      <c r="O71" s="3"/>
    </row>
    <row r="72" spans="11:15" ht="13" x14ac:dyDescent="0.15">
      <c r="K72" s="3"/>
      <c r="L72" s="3"/>
      <c r="M72" s="3"/>
      <c r="N72" s="3"/>
      <c r="O72" s="3"/>
    </row>
    <row r="73" spans="11:15" ht="13" x14ac:dyDescent="0.15">
      <c r="K73" s="3"/>
      <c r="L73" s="3"/>
      <c r="M73" s="3"/>
      <c r="N73" s="3"/>
      <c r="O73" s="3"/>
    </row>
    <row r="74" spans="11:15" ht="13" x14ac:dyDescent="0.15">
      <c r="K74" s="3"/>
      <c r="L74" s="3"/>
      <c r="M74" s="3"/>
      <c r="N74" s="3"/>
      <c r="O74" s="3"/>
    </row>
    <row r="75" spans="11:15" ht="13" x14ac:dyDescent="0.15">
      <c r="K75" s="3"/>
      <c r="L75" s="3"/>
      <c r="M75" s="3"/>
      <c r="N75" s="3"/>
      <c r="O75" s="3"/>
    </row>
    <row r="76" spans="11:15" ht="13" x14ac:dyDescent="0.15">
      <c r="K76" s="3"/>
      <c r="L76" s="3"/>
      <c r="M76" s="3"/>
      <c r="N76" s="3"/>
      <c r="O76" s="3"/>
    </row>
    <row r="77" spans="11:15" ht="13" x14ac:dyDescent="0.15">
      <c r="K77" s="3"/>
      <c r="L77" s="3"/>
      <c r="M77" s="3"/>
      <c r="N77" s="3"/>
      <c r="O77" s="3"/>
    </row>
    <row r="78" spans="11:15" ht="13" x14ac:dyDescent="0.15">
      <c r="K78" s="3"/>
      <c r="L78" s="3"/>
      <c r="M78" s="3"/>
      <c r="N78" s="3"/>
      <c r="O78" s="3"/>
    </row>
    <row r="79" spans="11:15" ht="13" x14ac:dyDescent="0.15">
      <c r="K79" s="3"/>
      <c r="L79" s="3"/>
      <c r="M79" s="3"/>
      <c r="N79" s="3"/>
      <c r="O79" s="3"/>
    </row>
    <row r="80" spans="11:15" ht="13" x14ac:dyDescent="0.15">
      <c r="K80" s="3"/>
      <c r="L80" s="3"/>
      <c r="M80" s="3"/>
      <c r="N80" s="3"/>
      <c r="O80" s="3"/>
    </row>
    <row r="81" spans="11:15" ht="13" x14ac:dyDescent="0.15">
      <c r="K81" s="3"/>
      <c r="L81" s="3"/>
      <c r="M81" s="3"/>
      <c r="N81" s="3"/>
      <c r="O81" s="3"/>
    </row>
    <row r="82" spans="11:15" ht="13" x14ac:dyDescent="0.15">
      <c r="K82" s="3"/>
      <c r="L82" s="3"/>
      <c r="M82" s="3"/>
      <c r="N82" s="3"/>
      <c r="O82" s="3"/>
    </row>
    <row r="83" spans="11:15" ht="13" x14ac:dyDescent="0.15">
      <c r="K83" s="3"/>
      <c r="L83" s="3"/>
      <c r="M83" s="3"/>
      <c r="N83" s="3"/>
      <c r="O83" s="3"/>
    </row>
    <row r="84" spans="11:15" ht="13" x14ac:dyDescent="0.15">
      <c r="K84" s="3"/>
      <c r="L84" s="3"/>
      <c r="M84" s="3"/>
      <c r="N84" s="3"/>
      <c r="O84" s="3"/>
    </row>
    <row r="85" spans="11:15" ht="13" x14ac:dyDescent="0.15">
      <c r="K85" s="3"/>
      <c r="L85" s="3"/>
      <c r="M85" s="3"/>
      <c r="N85" s="3"/>
      <c r="O85" s="3"/>
    </row>
    <row r="86" spans="11:15" ht="13" x14ac:dyDescent="0.15">
      <c r="K86" s="3"/>
      <c r="L86" s="3"/>
      <c r="M86" s="3"/>
      <c r="N86" s="3"/>
      <c r="O86" s="3"/>
    </row>
    <row r="87" spans="11:15" ht="13" x14ac:dyDescent="0.15">
      <c r="K87" s="3"/>
      <c r="L87" s="3"/>
      <c r="M87" s="3"/>
      <c r="N87" s="3"/>
      <c r="O87" s="3"/>
    </row>
    <row r="88" spans="11:15" ht="13" x14ac:dyDescent="0.15">
      <c r="K88" s="3"/>
      <c r="L88" s="3"/>
      <c r="M88" s="3"/>
      <c r="N88" s="3"/>
      <c r="O88" s="3"/>
    </row>
    <row r="89" spans="11:15" ht="13" x14ac:dyDescent="0.15">
      <c r="K89" s="3"/>
      <c r="L89" s="3"/>
      <c r="M89" s="3"/>
      <c r="N89" s="3"/>
      <c r="O89" s="3"/>
    </row>
    <row r="90" spans="11:15" ht="13" x14ac:dyDescent="0.15">
      <c r="K90" s="3"/>
      <c r="L90" s="3"/>
      <c r="M90" s="3"/>
      <c r="N90" s="3"/>
      <c r="O90" s="3"/>
    </row>
    <row r="91" spans="11:15" ht="13" x14ac:dyDescent="0.15">
      <c r="K91" s="3"/>
      <c r="L91" s="3"/>
      <c r="M91" s="3"/>
      <c r="N91" s="3"/>
      <c r="O91" s="3"/>
    </row>
    <row r="92" spans="11:15" ht="13" x14ac:dyDescent="0.15">
      <c r="K92" s="3"/>
      <c r="L92" s="3"/>
      <c r="M92" s="3"/>
      <c r="N92" s="3"/>
      <c r="O92" s="3"/>
    </row>
    <row r="93" spans="11:15" ht="13" x14ac:dyDescent="0.15">
      <c r="K93" s="3"/>
      <c r="L93" s="3"/>
      <c r="M93" s="3"/>
      <c r="N93" s="3"/>
      <c r="O93" s="3"/>
    </row>
    <row r="94" spans="11:15" ht="13" x14ac:dyDescent="0.15">
      <c r="K94" s="3"/>
      <c r="L94" s="3"/>
      <c r="M94" s="3"/>
      <c r="N94" s="3"/>
      <c r="O94" s="3"/>
    </row>
    <row r="95" spans="11:15" ht="13" x14ac:dyDescent="0.15">
      <c r="K95" s="3"/>
      <c r="L95" s="3"/>
      <c r="M95" s="3"/>
      <c r="N95" s="3"/>
      <c r="O95" s="3"/>
    </row>
    <row r="96" spans="11:15" ht="13" x14ac:dyDescent="0.15">
      <c r="K96" s="3"/>
      <c r="L96" s="3"/>
      <c r="M96" s="3"/>
      <c r="N96" s="3"/>
      <c r="O96" s="3"/>
    </row>
    <row r="97" spans="11:15" ht="13" x14ac:dyDescent="0.15">
      <c r="K97" s="3"/>
      <c r="L97" s="3"/>
      <c r="M97" s="3"/>
      <c r="N97" s="3"/>
      <c r="O97" s="3"/>
    </row>
    <row r="98" spans="11:15" ht="13" x14ac:dyDescent="0.15">
      <c r="K98" s="3"/>
      <c r="L98" s="3"/>
      <c r="M98" s="3"/>
      <c r="N98" s="3"/>
      <c r="O98" s="3"/>
    </row>
    <row r="99" spans="11:15" ht="13" x14ac:dyDescent="0.15">
      <c r="K99" s="3"/>
      <c r="L99" s="3"/>
      <c r="M99" s="3"/>
      <c r="N99" s="3"/>
      <c r="O99" s="3"/>
    </row>
    <row r="100" spans="11:15" ht="13" x14ac:dyDescent="0.15">
      <c r="K100" s="3"/>
      <c r="L100" s="3"/>
      <c r="M100" s="3"/>
      <c r="N100" s="3"/>
      <c r="O100" s="3"/>
    </row>
    <row r="101" spans="11:15" ht="13" x14ac:dyDescent="0.15">
      <c r="K101" s="3"/>
      <c r="L101" s="3"/>
      <c r="M101" s="3"/>
      <c r="N101" s="3"/>
      <c r="O101" s="3"/>
    </row>
    <row r="102" spans="11:15" ht="13" x14ac:dyDescent="0.15">
      <c r="K102" s="3"/>
      <c r="L102" s="3"/>
      <c r="M102" s="3"/>
      <c r="N102" s="3"/>
      <c r="O102" s="3"/>
    </row>
    <row r="103" spans="11:15" ht="13" x14ac:dyDescent="0.15">
      <c r="K103" s="3"/>
      <c r="L103" s="3"/>
      <c r="M103" s="3"/>
      <c r="N103" s="3"/>
      <c r="O103" s="3"/>
    </row>
    <row r="104" spans="11:15" ht="13" x14ac:dyDescent="0.15">
      <c r="K104" s="3"/>
      <c r="L104" s="3"/>
      <c r="M104" s="3"/>
      <c r="N104" s="3"/>
      <c r="O104" s="3"/>
    </row>
    <row r="105" spans="11:15" ht="13" x14ac:dyDescent="0.15">
      <c r="K105" s="3"/>
      <c r="L105" s="3"/>
      <c r="M105" s="3"/>
      <c r="N105" s="3"/>
      <c r="O105" s="3"/>
    </row>
    <row r="106" spans="11:15" ht="13" x14ac:dyDescent="0.15">
      <c r="K106" s="3"/>
      <c r="L106" s="3"/>
      <c r="M106" s="3"/>
      <c r="N106" s="3"/>
      <c r="O106" s="3"/>
    </row>
    <row r="107" spans="11:15" ht="13" x14ac:dyDescent="0.15">
      <c r="K107" s="3"/>
      <c r="L107" s="3"/>
      <c r="M107" s="3"/>
      <c r="N107" s="3"/>
      <c r="O107" s="3"/>
    </row>
    <row r="108" spans="11:15" ht="13" x14ac:dyDescent="0.15">
      <c r="K108" s="3"/>
      <c r="L108" s="3"/>
      <c r="M108" s="3"/>
      <c r="N108" s="3"/>
      <c r="O108" s="3"/>
    </row>
    <row r="109" spans="11:15" ht="13" x14ac:dyDescent="0.15">
      <c r="K109" s="3"/>
      <c r="L109" s="3"/>
      <c r="M109" s="3"/>
      <c r="N109" s="3"/>
      <c r="O109" s="3"/>
    </row>
    <row r="110" spans="11:15" ht="13" x14ac:dyDescent="0.15">
      <c r="K110" s="3"/>
      <c r="L110" s="3"/>
      <c r="M110" s="3"/>
      <c r="N110" s="3"/>
      <c r="O110" s="3"/>
    </row>
    <row r="111" spans="11:15" ht="13" x14ac:dyDescent="0.15">
      <c r="K111" s="3"/>
      <c r="L111" s="3"/>
      <c r="M111" s="3"/>
      <c r="N111" s="3"/>
      <c r="O111" s="3"/>
    </row>
    <row r="112" spans="11:15" ht="13" x14ac:dyDescent="0.15">
      <c r="K112" s="3"/>
      <c r="L112" s="3"/>
      <c r="M112" s="3"/>
      <c r="N112" s="3"/>
      <c r="O112" s="3"/>
    </row>
    <row r="113" spans="11:15" ht="13" x14ac:dyDescent="0.15">
      <c r="K113" s="3"/>
      <c r="L113" s="3"/>
      <c r="M113" s="3"/>
      <c r="N113" s="3"/>
      <c r="O113" s="3"/>
    </row>
    <row r="114" spans="11:15" ht="13" x14ac:dyDescent="0.15">
      <c r="K114" s="3"/>
      <c r="L114" s="3"/>
      <c r="M114" s="3"/>
      <c r="N114" s="3"/>
      <c r="O114" s="3"/>
    </row>
    <row r="115" spans="11:15" ht="13" x14ac:dyDescent="0.15">
      <c r="K115" s="3"/>
      <c r="L115" s="3"/>
      <c r="M115" s="3"/>
      <c r="N115" s="3"/>
      <c r="O115" s="3"/>
    </row>
    <row r="116" spans="11:15" ht="13" x14ac:dyDescent="0.15">
      <c r="K116" s="3"/>
      <c r="L116" s="3"/>
      <c r="M116" s="3"/>
      <c r="N116" s="3"/>
      <c r="O116" s="3"/>
    </row>
    <row r="117" spans="11:15" ht="13" x14ac:dyDescent="0.15">
      <c r="K117" s="3"/>
      <c r="L117" s="3"/>
      <c r="M117" s="3"/>
      <c r="N117" s="3"/>
      <c r="O117" s="3"/>
    </row>
    <row r="118" spans="11:15" ht="13" x14ac:dyDescent="0.15">
      <c r="K118" s="3"/>
      <c r="L118" s="3"/>
      <c r="M118" s="3"/>
      <c r="N118" s="3"/>
      <c r="O118" s="3"/>
    </row>
    <row r="119" spans="11:15" ht="13" x14ac:dyDescent="0.15">
      <c r="K119" s="3"/>
      <c r="L119" s="3"/>
      <c r="M119" s="3"/>
      <c r="N119" s="3"/>
      <c r="O119" s="3"/>
    </row>
    <row r="120" spans="11:15" ht="13" x14ac:dyDescent="0.15">
      <c r="K120" s="3"/>
      <c r="L120" s="3"/>
      <c r="M120" s="3"/>
      <c r="N120" s="3"/>
      <c r="O120" s="3"/>
    </row>
    <row r="121" spans="11:15" ht="13" x14ac:dyDescent="0.15">
      <c r="K121" s="3"/>
      <c r="L121" s="3"/>
      <c r="M121" s="3"/>
      <c r="N121" s="3"/>
      <c r="O121" s="3"/>
    </row>
    <row r="122" spans="11:15" ht="13" x14ac:dyDescent="0.15">
      <c r="K122" s="3"/>
      <c r="L122" s="3"/>
      <c r="M122" s="3"/>
      <c r="N122" s="3"/>
      <c r="O122" s="3"/>
    </row>
    <row r="123" spans="11:15" ht="13" x14ac:dyDescent="0.15">
      <c r="K123" s="3"/>
      <c r="L123" s="3"/>
      <c r="M123" s="3"/>
      <c r="N123" s="3"/>
      <c r="O123" s="3"/>
    </row>
    <row r="124" spans="11:15" ht="13" x14ac:dyDescent="0.15">
      <c r="K124" s="3"/>
      <c r="L124" s="3"/>
      <c r="M124" s="3"/>
      <c r="N124" s="3"/>
      <c r="O124" s="3"/>
    </row>
    <row r="125" spans="11:15" ht="13" x14ac:dyDescent="0.15">
      <c r="K125" s="3"/>
      <c r="L125" s="3"/>
      <c r="M125" s="3"/>
      <c r="N125" s="3"/>
      <c r="O125" s="3"/>
    </row>
    <row r="126" spans="11:15" ht="13" x14ac:dyDescent="0.15">
      <c r="K126" s="3"/>
      <c r="L126" s="3"/>
      <c r="M126" s="3"/>
      <c r="N126" s="3"/>
      <c r="O126" s="3"/>
    </row>
    <row r="127" spans="11:15" ht="13" x14ac:dyDescent="0.15">
      <c r="K127" s="3"/>
      <c r="L127" s="3"/>
      <c r="M127" s="3"/>
      <c r="N127" s="3"/>
      <c r="O127" s="3"/>
    </row>
    <row r="128" spans="11:15" ht="13" x14ac:dyDescent="0.15">
      <c r="K128" s="3"/>
      <c r="L128" s="3"/>
      <c r="M128" s="3"/>
      <c r="N128" s="3"/>
      <c r="O128" s="3"/>
    </row>
    <row r="129" spans="11:15" ht="13" x14ac:dyDescent="0.15">
      <c r="K129" s="3"/>
      <c r="L129" s="3"/>
      <c r="M129" s="3"/>
      <c r="N129" s="3"/>
      <c r="O129" s="3"/>
    </row>
    <row r="130" spans="11:15" ht="13" x14ac:dyDescent="0.15">
      <c r="K130" s="3"/>
      <c r="L130" s="3"/>
      <c r="M130" s="3"/>
      <c r="N130" s="3"/>
      <c r="O130" s="3"/>
    </row>
    <row r="131" spans="11:15" ht="13" x14ac:dyDescent="0.15">
      <c r="K131" s="3"/>
      <c r="L131" s="3"/>
      <c r="M131" s="3"/>
      <c r="N131" s="3"/>
      <c r="O131" s="3"/>
    </row>
    <row r="132" spans="11:15" ht="13" x14ac:dyDescent="0.15">
      <c r="K132" s="3"/>
      <c r="L132" s="3"/>
      <c r="M132" s="3"/>
      <c r="N132" s="3"/>
      <c r="O132" s="3"/>
    </row>
    <row r="133" spans="11:15" ht="13" x14ac:dyDescent="0.15">
      <c r="K133" s="3"/>
      <c r="L133" s="3"/>
      <c r="M133" s="3"/>
      <c r="N133" s="3"/>
      <c r="O133" s="3"/>
    </row>
    <row r="134" spans="11:15" ht="13" x14ac:dyDescent="0.15">
      <c r="K134" s="3"/>
      <c r="L134" s="3"/>
      <c r="M134" s="3"/>
      <c r="N134" s="3"/>
      <c r="O134" s="3"/>
    </row>
    <row r="135" spans="11:15" ht="13" x14ac:dyDescent="0.15">
      <c r="K135" s="3"/>
      <c r="L135" s="3"/>
      <c r="M135" s="3"/>
      <c r="N135" s="3"/>
      <c r="O135" s="3"/>
    </row>
    <row r="136" spans="11:15" ht="13" x14ac:dyDescent="0.15">
      <c r="K136" s="3"/>
      <c r="L136" s="3"/>
      <c r="M136" s="3"/>
      <c r="N136" s="3"/>
      <c r="O136" s="3"/>
    </row>
    <row r="137" spans="11:15" ht="13" x14ac:dyDescent="0.15">
      <c r="K137" s="3"/>
      <c r="L137" s="3"/>
      <c r="M137" s="3"/>
      <c r="N137" s="3"/>
      <c r="O137" s="3"/>
    </row>
    <row r="138" spans="11:15" ht="13" x14ac:dyDescent="0.15">
      <c r="K138" s="3"/>
      <c r="L138" s="3"/>
      <c r="M138" s="3"/>
      <c r="N138" s="3"/>
      <c r="O138" s="3"/>
    </row>
    <row r="139" spans="11:15" ht="13" x14ac:dyDescent="0.15">
      <c r="K139" s="3"/>
      <c r="L139" s="3"/>
      <c r="M139" s="3"/>
      <c r="N139" s="3"/>
      <c r="O139" s="3"/>
    </row>
    <row r="140" spans="11:15" ht="13" x14ac:dyDescent="0.15">
      <c r="K140" s="3"/>
      <c r="L140" s="3"/>
      <c r="M140" s="3"/>
      <c r="N140" s="3"/>
      <c r="O140" s="3"/>
    </row>
    <row r="141" spans="11:15" ht="13" x14ac:dyDescent="0.15">
      <c r="K141" s="3"/>
      <c r="L141" s="3"/>
      <c r="M141" s="3"/>
      <c r="N141" s="3"/>
      <c r="O141" s="3"/>
    </row>
    <row r="142" spans="11:15" ht="13" x14ac:dyDescent="0.15">
      <c r="K142" s="3"/>
      <c r="L142" s="3"/>
      <c r="M142" s="3"/>
      <c r="N142" s="3"/>
      <c r="O142" s="3"/>
    </row>
    <row r="143" spans="11:15" ht="13" x14ac:dyDescent="0.15">
      <c r="K143" s="3"/>
      <c r="L143" s="3"/>
      <c r="M143" s="3"/>
      <c r="N143" s="3"/>
      <c r="O143" s="3"/>
    </row>
    <row r="144" spans="11:15" ht="13" x14ac:dyDescent="0.15">
      <c r="K144" s="3"/>
      <c r="L144" s="3"/>
      <c r="M144" s="3"/>
      <c r="N144" s="3"/>
      <c r="O144" s="3"/>
    </row>
    <row r="145" spans="11:15" ht="13" x14ac:dyDescent="0.15">
      <c r="K145" s="3"/>
      <c r="L145" s="3"/>
      <c r="M145" s="3"/>
      <c r="N145" s="3"/>
      <c r="O145" s="3"/>
    </row>
    <row r="146" spans="11:15" ht="13" x14ac:dyDescent="0.15">
      <c r="K146" s="3"/>
      <c r="L146" s="3"/>
      <c r="M146" s="3"/>
      <c r="N146" s="3"/>
      <c r="O146" s="3"/>
    </row>
    <row r="147" spans="11:15" ht="13" x14ac:dyDescent="0.15">
      <c r="K147" s="3"/>
      <c r="L147" s="3"/>
      <c r="M147" s="3"/>
      <c r="N147" s="3"/>
      <c r="O147" s="3"/>
    </row>
    <row r="148" spans="11:15" ht="13" x14ac:dyDescent="0.15">
      <c r="K148" s="3"/>
      <c r="L148" s="3"/>
      <c r="M148" s="3"/>
      <c r="N148" s="3"/>
      <c r="O148" s="3"/>
    </row>
    <row r="149" spans="11:15" ht="13" x14ac:dyDescent="0.15">
      <c r="K149" s="3"/>
      <c r="L149" s="3"/>
      <c r="M149" s="3"/>
      <c r="N149" s="3"/>
      <c r="O149" s="3"/>
    </row>
    <row r="150" spans="11:15" ht="13" x14ac:dyDescent="0.15">
      <c r="K150" s="3"/>
      <c r="L150" s="3"/>
      <c r="M150" s="3"/>
      <c r="N150" s="3"/>
      <c r="O150" s="3"/>
    </row>
    <row r="151" spans="11:15" ht="13" x14ac:dyDescent="0.15">
      <c r="K151" s="3"/>
      <c r="L151" s="3"/>
      <c r="M151" s="3"/>
      <c r="N151" s="3"/>
      <c r="O151" s="3"/>
    </row>
    <row r="152" spans="11:15" ht="13" x14ac:dyDescent="0.15">
      <c r="K152" s="3"/>
      <c r="L152" s="3"/>
      <c r="M152" s="3"/>
      <c r="N152" s="3"/>
      <c r="O152" s="3"/>
    </row>
    <row r="153" spans="11:15" ht="13" x14ac:dyDescent="0.15">
      <c r="K153" s="3"/>
      <c r="L153" s="3"/>
      <c r="M153" s="3"/>
      <c r="N153" s="3"/>
      <c r="O153" s="3"/>
    </row>
    <row r="154" spans="11:15" ht="13" x14ac:dyDescent="0.15">
      <c r="K154" s="3"/>
      <c r="L154" s="3"/>
      <c r="M154" s="3"/>
      <c r="N154" s="3"/>
      <c r="O154" s="3"/>
    </row>
    <row r="155" spans="11:15" ht="13" x14ac:dyDescent="0.15">
      <c r="K155" s="3"/>
      <c r="L155" s="3"/>
      <c r="M155" s="3"/>
      <c r="N155" s="3"/>
      <c r="O155" s="3"/>
    </row>
    <row r="156" spans="11:15" ht="13" x14ac:dyDescent="0.15">
      <c r="K156" s="3"/>
      <c r="L156" s="3"/>
      <c r="M156" s="3"/>
      <c r="N156" s="3"/>
      <c r="O156" s="3"/>
    </row>
    <row r="157" spans="11:15" ht="13" x14ac:dyDescent="0.15">
      <c r="K157" s="3"/>
      <c r="L157" s="3"/>
      <c r="M157" s="3"/>
      <c r="N157" s="3"/>
      <c r="O157" s="3"/>
    </row>
    <row r="158" spans="11:15" ht="13" x14ac:dyDescent="0.15">
      <c r="K158" s="3"/>
      <c r="L158" s="3"/>
      <c r="M158" s="3"/>
      <c r="N158" s="3"/>
      <c r="O158" s="3"/>
    </row>
    <row r="159" spans="11:15" ht="13" x14ac:dyDescent="0.15">
      <c r="K159" s="3"/>
      <c r="L159" s="3"/>
      <c r="M159" s="3"/>
      <c r="N159" s="3"/>
      <c r="O159" s="3"/>
    </row>
    <row r="160" spans="11:15" ht="13" x14ac:dyDescent="0.15">
      <c r="K160" s="3"/>
      <c r="L160" s="3"/>
      <c r="M160" s="3"/>
      <c r="N160" s="3"/>
      <c r="O160" s="3"/>
    </row>
    <row r="161" spans="11:15" ht="13" x14ac:dyDescent="0.15">
      <c r="K161" s="3"/>
      <c r="L161" s="3"/>
      <c r="M161" s="3"/>
      <c r="N161" s="3"/>
      <c r="O161" s="3"/>
    </row>
    <row r="162" spans="11:15" ht="13" x14ac:dyDescent="0.15">
      <c r="K162" s="3"/>
      <c r="L162" s="3"/>
      <c r="M162" s="3"/>
      <c r="N162" s="3"/>
      <c r="O162" s="3"/>
    </row>
    <row r="163" spans="11:15" ht="13" x14ac:dyDescent="0.15">
      <c r="K163" s="3"/>
      <c r="L163" s="3"/>
      <c r="M163" s="3"/>
      <c r="N163" s="3"/>
      <c r="O163" s="3"/>
    </row>
    <row r="164" spans="11:15" ht="13" x14ac:dyDescent="0.15">
      <c r="K164" s="3"/>
      <c r="L164" s="3"/>
      <c r="M164" s="3"/>
      <c r="N164" s="3"/>
      <c r="O164" s="3"/>
    </row>
    <row r="165" spans="11:15" ht="13" x14ac:dyDescent="0.15">
      <c r="K165" s="3"/>
      <c r="L165" s="3"/>
      <c r="M165" s="3"/>
      <c r="N165" s="3"/>
      <c r="O165" s="3"/>
    </row>
    <row r="166" spans="11:15" ht="13" x14ac:dyDescent="0.15">
      <c r="K166" s="3"/>
      <c r="L166" s="3"/>
      <c r="M166" s="3"/>
      <c r="N166" s="3"/>
      <c r="O166" s="3"/>
    </row>
    <row r="167" spans="11:15" ht="13" x14ac:dyDescent="0.15">
      <c r="K167" s="3"/>
      <c r="L167" s="3"/>
      <c r="M167" s="3"/>
      <c r="N167" s="3"/>
      <c r="O167" s="3"/>
    </row>
    <row r="168" spans="11:15" ht="13" x14ac:dyDescent="0.15">
      <c r="K168" s="3"/>
      <c r="L168" s="3"/>
      <c r="M168" s="3"/>
      <c r="N168" s="3"/>
      <c r="O168" s="3"/>
    </row>
    <row r="169" spans="11:15" ht="13" x14ac:dyDescent="0.15">
      <c r="K169" s="3"/>
      <c r="L169" s="3"/>
      <c r="M169" s="3"/>
      <c r="N169" s="3"/>
      <c r="O169" s="3"/>
    </row>
    <row r="170" spans="11:15" ht="13" x14ac:dyDescent="0.15">
      <c r="K170" s="3"/>
      <c r="L170" s="3"/>
      <c r="M170" s="3"/>
      <c r="N170" s="3"/>
      <c r="O170" s="3"/>
    </row>
    <row r="171" spans="11:15" ht="13" x14ac:dyDescent="0.15">
      <c r="K171" s="3"/>
      <c r="L171" s="3"/>
      <c r="M171" s="3"/>
      <c r="N171" s="3"/>
      <c r="O171" s="3"/>
    </row>
    <row r="172" spans="11:15" ht="13" x14ac:dyDescent="0.15">
      <c r="K172" s="3"/>
      <c r="L172" s="3"/>
      <c r="M172" s="3"/>
      <c r="N172" s="3"/>
      <c r="O172" s="3"/>
    </row>
    <row r="173" spans="11:15" ht="13" x14ac:dyDescent="0.15">
      <c r="K173" s="3"/>
      <c r="L173" s="3"/>
      <c r="M173" s="3"/>
      <c r="N173" s="3"/>
      <c r="O173" s="3"/>
    </row>
    <row r="174" spans="11:15" ht="13" x14ac:dyDescent="0.15">
      <c r="K174" s="3"/>
      <c r="L174" s="3"/>
      <c r="M174" s="3"/>
      <c r="N174" s="3"/>
      <c r="O174" s="3"/>
    </row>
    <row r="175" spans="11:15" ht="13" x14ac:dyDescent="0.15">
      <c r="K175" s="3"/>
      <c r="L175" s="3"/>
      <c r="M175" s="3"/>
      <c r="N175" s="3"/>
      <c r="O175" s="3"/>
    </row>
    <row r="176" spans="11:15" ht="13" x14ac:dyDescent="0.15">
      <c r="K176" s="3"/>
      <c r="L176" s="3"/>
      <c r="M176" s="3"/>
      <c r="N176" s="3"/>
      <c r="O176" s="3"/>
    </row>
    <row r="177" spans="11:15" ht="13" x14ac:dyDescent="0.15">
      <c r="K177" s="3"/>
      <c r="L177" s="3"/>
      <c r="M177" s="3"/>
      <c r="N177" s="3"/>
      <c r="O177" s="3"/>
    </row>
    <row r="178" spans="11:15" ht="13" x14ac:dyDescent="0.15">
      <c r="K178" s="3"/>
      <c r="L178" s="3"/>
      <c r="M178" s="3"/>
      <c r="N178" s="3"/>
      <c r="O178" s="3"/>
    </row>
    <row r="179" spans="11:15" ht="13" x14ac:dyDescent="0.15">
      <c r="K179" s="3"/>
      <c r="L179" s="3"/>
      <c r="M179" s="3"/>
      <c r="N179" s="3"/>
      <c r="O179" s="3"/>
    </row>
    <row r="180" spans="11:15" ht="13" x14ac:dyDescent="0.15">
      <c r="K180" s="3"/>
      <c r="L180" s="3"/>
      <c r="M180" s="3"/>
      <c r="N180" s="3"/>
      <c r="O180" s="3"/>
    </row>
    <row r="181" spans="11:15" ht="13" x14ac:dyDescent="0.15">
      <c r="K181" s="3"/>
      <c r="L181" s="3"/>
      <c r="M181" s="3"/>
      <c r="N181" s="3"/>
      <c r="O181" s="3"/>
    </row>
    <row r="182" spans="11:15" ht="13" x14ac:dyDescent="0.15">
      <c r="K182" s="3"/>
      <c r="L182" s="3"/>
      <c r="M182" s="3"/>
      <c r="N182" s="3"/>
      <c r="O182" s="3"/>
    </row>
    <row r="183" spans="11:15" ht="13" x14ac:dyDescent="0.15">
      <c r="K183" s="3"/>
      <c r="L183" s="3"/>
      <c r="M183" s="3"/>
      <c r="N183" s="3"/>
      <c r="O183" s="3"/>
    </row>
    <row r="184" spans="11:15" ht="13" x14ac:dyDescent="0.15">
      <c r="K184" s="3"/>
      <c r="L184" s="3"/>
      <c r="M184" s="3"/>
      <c r="N184" s="3"/>
      <c r="O184" s="3"/>
    </row>
    <row r="185" spans="11:15" ht="13" x14ac:dyDescent="0.15">
      <c r="K185" s="3"/>
      <c r="L185" s="3"/>
      <c r="M185" s="3"/>
      <c r="N185" s="3"/>
      <c r="O185" s="3"/>
    </row>
    <row r="186" spans="11:15" ht="13" x14ac:dyDescent="0.15">
      <c r="K186" s="3"/>
      <c r="L186" s="3"/>
      <c r="M186" s="3"/>
      <c r="N186" s="3"/>
      <c r="O186" s="3"/>
    </row>
    <row r="187" spans="11:15" ht="13" x14ac:dyDescent="0.15">
      <c r="K187" s="3"/>
      <c r="L187" s="3"/>
      <c r="M187" s="3"/>
      <c r="N187" s="3"/>
      <c r="O187" s="3"/>
    </row>
    <row r="188" spans="11:15" ht="13" x14ac:dyDescent="0.15">
      <c r="K188" s="3"/>
      <c r="L188" s="3"/>
      <c r="M188" s="3"/>
      <c r="N188" s="3"/>
      <c r="O188" s="3"/>
    </row>
    <row r="189" spans="11:15" ht="13" x14ac:dyDescent="0.15">
      <c r="K189" s="3"/>
      <c r="L189" s="3"/>
      <c r="M189" s="3"/>
      <c r="N189" s="3"/>
      <c r="O189" s="3"/>
    </row>
    <row r="190" spans="11:15" ht="13" x14ac:dyDescent="0.15">
      <c r="K190" s="3"/>
      <c r="L190" s="3"/>
      <c r="M190" s="3"/>
      <c r="N190" s="3"/>
      <c r="O190" s="3"/>
    </row>
    <row r="191" spans="11:15" ht="13" x14ac:dyDescent="0.15">
      <c r="K191" s="3"/>
      <c r="L191" s="3"/>
      <c r="M191" s="3"/>
      <c r="N191" s="3"/>
      <c r="O191" s="3"/>
    </row>
    <row r="192" spans="11:15" ht="13" x14ac:dyDescent="0.15">
      <c r="K192" s="3"/>
      <c r="L192" s="3"/>
      <c r="M192" s="3"/>
      <c r="N192" s="3"/>
      <c r="O192" s="3"/>
    </row>
    <row r="193" spans="11:15" ht="13" x14ac:dyDescent="0.15">
      <c r="K193" s="3"/>
      <c r="L193" s="3"/>
      <c r="M193" s="3"/>
      <c r="N193" s="3"/>
      <c r="O193" s="3"/>
    </row>
    <row r="194" spans="11:15" ht="13" x14ac:dyDescent="0.15">
      <c r="K194" s="3"/>
      <c r="L194" s="3"/>
      <c r="M194" s="3"/>
      <c r="N194" s="3"/>
      <c r="O194" s="3"/>
    </row>
    <row r="195" spans="11:15" ht="13" x14ac:dyDescent="0.15">
      <c r="K195" s="3"/>
      <c r="L195" s="3"/>
      <c r="M195" s="3"/>
      <c r="N195" s="3"/>
      <c r="O195" s="3"/>
    </row>
    <row r="196" spans="11:15" ht="13" x14ac:dyDescent="0.15">
      <c r="K196" s="3"/>
      <c r="L196" s="3"/>
      <c r="M196" s="3"/>
      <c r="N196" s="3"/>
      <c r="O196" s="3"/>
    </row>
    <row r="197" spans="11:15" ht="13" x14ac:dyDescent="0.15">
      <c r="K197" s="3"/>
      <c r="L197" s="3"/>
      <c r="M197" s="3"/>
      <c r="N197" s="3"/>
      <c r="O197" s="3"/>
    </row>
    <row r="198" spans="11:15" ht="13" x14ac:dyDescent="0.15">
      <c r="K198" s="3"/>
      <c r="L198" s="3"/>
      <c r="M198" s="3"/>
      <c r="N198" s="3"/>
      <c r="O198" s="3"/>
    </row>
    <row r="199" spans="11:15" ht="13" x14ac:dyDescent="0.15">
      <c r="K199" s="3"/>
      <c r="L199" s="3"/>
      <c r="M199" s="3"/>
      <c r="N199" s="3"/>
      <c r="O199" s="3"/>
    </row>
    <row r="200" spans="11:15" ht="13" x14ac:dyDescent="0.15">
      <c r="K200" s="3"/>
      <c r="L200" s="3"/>
      <c r="M200" s="3"/>
      <c r="N200" s="3"/>
      <c r="O200" s="3"/>
    </row>
    <row r="201" spans="11:15" ht="13" x14ac:dyDescent="0.15">
      <c r="K201" s="3"/>
      <c r="L201" s="3"/>
      <c r="M201" s="3"/>
      <c r="N201" s="3"/>
      <c r="O201" s="3"/>
    </row>
    <row r="202" spans="11:15" ht="13" x14ac:dyDescent="0.15">
      <c r="K202" s="3"/>
      <c r="L202" s="3"/>
      <c r="M202" s="3"/>
      <c r="N202" s="3"/>
      <c r="O202" s="3"/>
    </row>
    <row r="203" spans="11:15" ht="13" x14ac:dyDescent="0.15">
      <c r="K203" s="3"/>
      <c r="L203" s="3"/>
      <c r="M203" s="3"/>
      <c r="N203" s="3"/>
      <c r="O203" s="3"/>
    </row>
    <row r="204" spans="11:15" ht="13" x14ac:dyDescent="0.15">
      <c r="K204" s="3"/>
      <c r="L204" s="3"/>
      <c r="M204" s="3"/>
      <c r="N204" s="3"/>
      <c r="O204" s="3"/>
    </row>
    <row r="205" spans="11:15" ht="13" x14ac:dyDescent="0.15">
      <c r="K205" s="3"/>
      <c r="L205" s="3"/>
      <c r="M205" s="3"/>
      <c r="N205" s="3"/>
      <c r="O205" s="3"/>
    </row>
    <row r="206" spans="11:15" ht="13" x14ac:dyDescent="0.15">
      <c r="K206" s="3"/>
      <c r="L206" s="3"/>
      <c r="M206" s="3"/>
      <c r="N206" s="3"/>
      <c r="O206" s="3"/>
    </row>
    <row r="207" spans="11:15" ht="13" x14ac:dyDescent="0.15">
      <c r="K207" s="3"/>
      <c r="L207" s="3"/>
      <c r="M207" s="3"/>
      <c r="N207" s="3"/>
      <c r="O207" s="3"/>
    </row>
    <row r="208" spans="11:15" ht="13" x14ac:dyDescent="0.15">
      <c r="K208" s="3"/>
      <c r="L208" s="3"/>
      <c r="M208" s="3"/>
      <c r="N208" s="3"/>
      <c r="O208" s="3"/>
    </row>
    <row r="209" spans="11:15" ht="13" x14ac:dyDescent="0.15">
      <c r="K209" s="3"/>
      <c r="L209" s="3"/>
      <c r="M209" s="3"/>
      <c r="N209" s="3"/>
      <c r="O209" s="3"/>
    </row>
    <row r="210" spans="11:15" ht="13" x14ac:dyDescent="0.15">
      <c r="K210" s="3"/>
      <c r="L210" s="3"/>
      <c r="M210" s="3"/>
      <c r="N210" s="3"/>
      <c r="O210" s="3"/>
    </row>
    <row r="211" spans="11:15" ht="13" x14ac:dyDescent="0.15">
      <c r="K211" s="3"/>
      <c r="L211" s="3"/>
      <c r="M211" s="3"/>
      <c r="N211" s="3"/>
      <c r="O211" s="3"/>
    </row>
    <row r="212" spans="11:15" ht="13" x14ac:dyDescent="0.15">
      <c r="K212" s="3"/>
      <c r="L212" s="3"/>
      <c r="M212" s="3"/>
      <c r="N212" s="3"/>
      <c r="O212" s="3"/>
    </row>
    <row r="213" spans="11:15" ht="13" x14ac:dyDescent="0.15">
      <c r="K213" s="3"/>
      <c r="L213" s="3"/>
      <c r="M213" s="3"/>
      <c r="N213" s="3"/>
      <c r="O213" s="3"/>
    </row>
    <row r="214" spans="11:15" ht="13" x14ac:dyDescent="0.15">
      <c r="K214" s="3"/>
      <c r="L214" s="3"/>
      <c r="M214" s="3"/>
      <c r="N214" s="3"/>
      <c r="O214" s="3"/>
    </row>
    <row r="215" spans="11:15" ht="13" x14ac:dyDescent="0.15">
      <c r="K215" s="3"/>
      <c r="L215" s="3"/>
      <c r="M215" s="3"/>
      <c r="N215" s="3"/>
      <c r="O215" s="3"/>
    </row>
    <row r="216" spans="11:15" ht="13" x14ac:dyDescent="0.15">
      <c r="K216" s="3"/>
      <c r="L216" s="3"/>
      <c r="M216" s="3"/>
      <c r="N216" s="3"/>
      <c r="O216" s="3"/>
    </row>
    <row r="217" spans="11:15" ht="13" x14ac:dyDescent="0.15">
      <c r="K217" s="3"/>
      <c r="L217" s="3"/>
      <c r="M217" s="3"/>
      <c r="N217" s="3"/>
      <c r="O217" s="3"/>
    </row>
    <row r="218" spans="11:15" ht="13" x14ac:dyDescent="0.15">
      <c r="K218" s="3"/>
      <c r="L218" s="3"/>
      <c r="M218" s="3"/>
      <c r="N218" s="3"/>
      <c r="O218" s="3"/>
    </row>
    <row r="219" spans="11:15" ht="13" x14ac:dyDescent="0.15">
      <c r="K219" s="3"/>
      <c r="L219" s="3"/>
      <c r="M219" s="3"/>
      <c r="N219" s="3"/>
      <c r="O219" s="3"/>
    </row>
    <row r="220" spans="11:15" ht="13" x14ac:dyDescent="0.15">
      <c r="K220" s="3"/>
      <c r="L220" s="3"/>
      <c r="M220" s="3"/>
      <c r="N220" s="3"/>
      <c r="O220" s="3"/>
    </row>
    <row r="221" spans="11:15" ht="13" x14ac:dyDescent="0.15">
      <c r="K221" s="3"/>
      <c r="L221" s="3"/>
      <c r="M221" s="3"/>
      <c r="N221" s="3"/>
      <c r="O221" s="3"/>
    </row>
    <row r="222" spans="11:15" ht="13" x14ac:dyDescent="0.15">
      <c r="K222" s="3"/>
      <c r="L222" s="3"/>
      <c r="M222" s="3"/>
      <c r="N222" s="3"/>
      <c r="O222" s="3"/>
    </row>
    <row r="223" spans="11:15" ht="13" x14ac:dyDescent="0.15">
      <c r="K223" s="3"/>
      <c r="L223" s="3"/>
      <c r="M223" s="3"/>
      <c r="N223" s="3"/>
      <c r="O223" s="3"/>
    </row>
    <row r="224" spans="11:15" ht="13" x14ac:dyDescent="0.15">
      <c r="K224" s="3"/>
      <c r="L224" s="3"/>
      <c r="M224" s="3"/>
      <c r="N224" s="3"/>
      <c r="O224" s="3"/>
    </row>
    <row r="225" spans="11:15" ht="13" x14ac:dyDescent="0.15">
      <c r="K225" s="3"/>
      <c r="L225" s="3"/>
      <c r="M225" s="3"/>
      <c r="N225" s="3"/>
      <c r="O225" s="3"/>
    </row>
    <row r="226" spans="11:15" ht="13" x14ac:dyDescent="0.15">
      <c r="K226" s="3"/>
      <c r="L226" s="3"/>
      <c r="M226" s="3"/>
      <c r="N226" s="3"/>
      <c r="O226" s="3"/>
    </row>
    <row r="227" spans="11:15" ht="13" x14ac:dyDescent="0.15">
      <c r="K227" s="3"/>
      <c r="L227" s="3"/>
      <c r="M227" s="3"/>
      <c r="N227" s="3"/>
      <c r="O227" s="3"/>
    </row>
    <row r="228" spans="11:15" ht="13" x14ac:dyDescent="0.15">
      <c r="K228" s="3"/>
      <c r="L228" s="3"/>
      <c r="M228" s="3"/>
      <c r="N228" s="3"/>
      <c r="O228" s="3"/>
    </row>
    <row r="229" spans="11:15" ht="13" x14ac:dyDescent="0.15">
      <c r="K229" s="3"/>
      <c r="L229" s="3"/>
      <c r="M229" s="3"/>
      <c r="N229" s="3"/>
      <c r="O229" s="3"/>
    </row>
    <row r="230" spans="11:15" ht="13" x14ac:dyDescent="0.15">
      <c r="K230" s="3"/>
      <c r="L230" s="3"/>
      <c r="M230" s="3"/>
      <c r="N230" s="3"/>
      <c r="O230" s="3"/>
    </row>
    <row r="231" spans="11:15" ht="13" x14ac:dyDescent="0.15">
      <c r="K231" s="3"/>
      <c r="L231" s="3"/>
      <c r="M231" s="3"/>
      <c r="N231" s="3"/>
      <c r="O231" s="3"/>
    </row>
    <row r="232" spans="11:15" ht="13" x14ac:dyDescent="0.15">
      <c r="K232" s="3"/>
      <c r="L232" s="3"/>
      <c r="M232" s="3"/>
      <c r="N232" s="3"/>
      <c r="O232" s="3"/>
    </row>
    <row r="233" spans="11:15" ht="13" x14ac:dyDescent="0.15">
      <c r="K233" s="3"/>
      <c r="L233" s="3"/>
      <c r="M233" s="3"/>
      <c r="N233" s="3"/>
      <c r="O233" s="3"/>
    </row>
    <row r="234" spans="11:15" ht="13" x14ac:dyDescent="0.15">
      <c r="K234" s="3"/>
      <c r="L234" s="3"/>
      <c r="M234" s="3"/>
      <c r="N234" s="3"/>
      <c r="O234" s="3"/>
    </row>
    <row r="235" spans="11:15" ht="13" x14ac:dyDescent="0.15">
      <c r="K235" s="3"/>
      <c r="L235" s="3"/>
      <c r="M235" s="3"/>
      <c r="N235" s="3"/>
      <c r="O235" s="3"/>
    </row>
    <row r="236" spans="11:15" ht="13" x14ac:dyDescent="0.15">
      <c r="K236" s="3"/>
      <c r="L236" s="3"/>
      <c r="M236" s="3"/>
      <c r="N236" s="3"/>
      <c r="O236" s="3"/>
    </row>
    <row r="237" spans="11:15" ht="13" x14ac:dyDescent="0.15">
      <c r="K237" s="3"/>
      <c r="L237" s="3"/>
      <c r="M237" s="3"/>
      <c r="N237" s="3"/>
      <c r="O237" s="3"/>
    </row>
    <row r="238" spans="11:15" ht="13" x14ac:dyDescent="0.15">
      <c r="K238" s="3"/>
      <c r="L238" s="3"/>
      <c r="M238" s="3"/>
      <c r="N238" s="3"/>
      <c r="O238" s="3"/>
    </row>
    <row r="239" spans="11:15" ht="13" x14ac:dyDescent="0.15">
      <c r="K239" s="3"/>
      <c r="L239" s="3"/>
      <c r="M239" s="3"/>
      <c r="N239" s="3"/>
      <c r="O239" s="3"/>
    </row>
    <row r="240" spans="11:15" ht="13" x14ac:dyDescent="0.15">
      <c r="K240" s="3"/>
      <c r="L240" s="3"/>
      <c r="M240" s="3"/>
      <c r="N240" s="3"/>
      <c r="O240" s="3"/>
    </row>
    <row r="241" spans="11:15" ht="13" x14ac:dyDescent="0.15">
      <c r="K241" s="3"/>
      <c r="L241" s="3"/>
      <c r="M241" s="3"/>
      <c r="N241" s="3"/>
      <c r="O241" s="3"/>
    </row>
    <row r="242" spans="11:15" ht="13" x14ac:dyDescent="0.15">
      <c r="K242" s="3"/>
      <c r="L242" s="3"/>
      <c r="M242" s="3"/>
      <c r="N242" s="3"/>
      <c r="O242" s="3"/>
    </row>
    <row r="243" spans="11:15" ht="13" x14ac:dyDescent="0.15">
      <c r="K243" s="3"/>
      <c r="L243" s="3"/>
      <c r="M243" s="3"/>
      <c r="N243" s="3"/>
      <c r="O243" s="3"/>
    </row>
    <row r="244" spans="11:15" ht="13" x14ac:dyDescent="0.15">
      <c r="K244" s="3"/>
      <c r="L244" s="3"/>
      <c r="M244" s="3"/>
      <c r="N244" s="3"/>
      <c r="O244" s="3"/>
    </row>
    <row r="245" spans="11:15" ht="13" x14ac:dyDescent="0.15">
      <c r="K245" s="3"/>
      <c r="L245" s="3"/>
      <c r="M245" s="3"/>
      <c r="N245" s="3"/>
      <c r="O245" s="3"/>
    </row>
    <row r="246" spans="11:15" ht="13" x14ac:dyDescent="0.15">
      <c r="K246" s="3"/>
      <c r="L246" s="3"/>
      <c r="M246" s="3"/>
      <c r="N246" s="3"/>
      <c r="O246" s="3"/>
    </row>
    <row r="247" spans="11:15" ht="13" x14ac:dyDescent="0.15">
      <c r="K247" s="3"/>
      <c r="L247" s="3"/>
      <c r="M247" s="3"/>
      <c r="N247" s="3"/>
      <c r="O247" s="3"/>
    </row>
    <row r="248" spans="11:15" ht="13" x14ac:dyDescent="0.15">
      <c r="K248" s="3"/>
      <c r="L248" s="3"/>
      <c r="M248" s="3"/>
      <c r="N248" s="3"/>
      <c r="O248" s="3"/>
    </row>
    <row r="249" spans="11:15" ht="13" x14ac:dyDescent="0.15">
      <c r="K249" s="3"/>
      <c r="L249" s="3"/>
      <c r="M249" s="3"/>
      <c r="N249" s="3"/>
      <c r="O249" s="3"/>
    </row>
    <row r="250" spans="11:15" ht="13" x14ac:dyDescent="0.15">
      <c r="K250" s="3"/>
      <c r="L250" s="3"/>
      <c r="M250" s="3"/>
      <c r="N250" s="3"/>
      <c r="O250" s="3"/>
    </row>
    <row r="251" spans="11:15" ht="13" x14ac:dyDescent="0.15">
      <c r="K251" s="3"/>
      <c r="L251" s="3"/>
      <c r="M251" s="3"/>
      <c r="N251" s="3"/>
      <c r="O251" s="3"/>
    </row>
    <row r="252" spans="11:15" ht="13" x14ac:dyDescent="0.15">
      <c r="K252" s="3"/>
      <c r="L252" s="3"/>
      <c r="M252" s="3"/>
      <c r="N252" s="3"/>
      <c r="O252" s="3"/>
    </row>
    <row r="253" spans="11:15" ht="13" x14ac:dyDescent="0.15">
      <c r="K253" s="3"/>
      <c r="L253" s="3"/>
      <c r="M253" s="3"/>
      <c r="N253" s="3"/>
      <c r="O253" s="3"/>
    </row>
    <row r="254" spans="11:15" ht="13" x14ac:dyDescent="0.15">
      <c r="K254" s="3"/>
      <c r="L254" s="3"/>
      <c r="M254" s="3"/>
      <c r="N254" s="3"/>
      <c r="O254" s="3"/>
    </row>
    <row r="255" spans="11:15" ht="13" x14ac:dyDescent="0.15">
      <c r="K255" s="3"/>
      <c r="L255" s="3"/>
      <c r="M255" s="3"/>
      <c r="N255" s="3"/>
      <c r="O255" s="3"/>
    </row>
    <row r="256" spans="11:15" ht="13" x14ac:dyDescent="0.15">
      <c r="K256" s="3"/>
      <c r="L256" s="3"/>
      <c r="M256" s="3"/>
      <c r="N256" s="3"/>
      <c r="O256" s="3"/>
    </row>
    <row r="257" spans="11:15" ht="13" x14ac:dyDescent="0.15">
      <c r="K257" s="3"/>
      <c r="L257" s="3"/>
      <c r="M257" s="3"/>
      <c r="N257" s="3"/>
      <c r="O257" s="3"/>
    </row>
    <row r="258" spans="11:15" ht="13" x14ac:dyDescent="0.15">
      <c r="K258" s="3"/>
      <c r="L258" s="3"/>
      <c r="M258" s="3"/>
      <c r="N258" s="3"/>
      <c r="O258" s="3"/>
    </row>
    <row r="259" spans="11:15" ht="13" x14ac:dyDescent="0.15">
      <c r="K259" s="3"/>
      <c r="L259" s="3"/>
      <c r="M259" s="3"/>
      <c r="N259" s="3"/>
      <c r="O259" s="3"/>
    </row>
    <row r="260" spans="11:15" ht="13" x14ac:dyDescent="0.15">
      <c r="K260" s="3"/>
      <c r="L260" s="3"/>
      <c r="M260" s="3"/>
      <c r="N260" s="3"/>
      <c r="O260" s="3"/>
    </row>
    <row r="261" spans="11:15" ht="13" x14ac:dyDescent="0.15">
      <c r="K261" s="3"/>
      <c r="L261" s="3"/>
      <c r="M261" s="3"/>
      <c r="N261" s="3"/>
      <c r="O261" s="3"/>
    </row>
    <row r="262" spans="11:15" ht="13" x14ac:dyDescent="0.15">
      <c r="K262" s="3"/>
      <c r="L262" s="3"/>
      <c r="M262" s="3"/>
      <c r="N262" s="3"/>
      <c r="O262" s="3"/>
    </row>
    <row r="263" spans="11:15" ht="13" x14ac:dyDescent="0.15">
      <c r="K263" s="3"/>
      <c r="L263" s="3"/>
      <c r="M263" s="3"/>
      <c r="N263" s="3"/>
      <c r="O263" s="3"/>
    </row>
    <row r="264" spans="11:15" ht="13" x14ac:dyDescent="0.15">
      <c r="K264" s="3"/>
      <c r="L264" s="3"/>
      <c r="M264" s="3"/>
      <c r="N264" s="3"/>
      <c r="O264" s="3"/>
    </row>
    <row r="265" spans="11:15" ht="13" x14ac:dyDescent="0.15">
      <c r="K265" s="3"/>
      <c r="L265" s="3"/>
      <c r="M265" s="3"/>
      <c r="N265" s="3"/>
      <c r="O265" s="3"/>
    </row>
    <row r="266" spans="11:15" ht="13" x14ac:dyDescent="0.15">
      <c r="K266" s="3"/>
      <c r="L266" s="3"/>
      <c r="M266" s="3"/>
      <c r="N266" s="3"/>
      <c r="O266" s="3"/>
    </row>
    <row r="267" spans="11:15" ht="13" x14ac:dyDescent="0.15">
      <c r="K267" s="3"/>
      <c r="L267" s="3"/>
      <c r="M267" s="3"/>
      <c r="N267" s="3"/>
      <c r="O267" s="3"/>
    </row>
    <row r="268" spans="11:15" ht="13" x14ac:dyDescent="0.15">
      <c r="K268" s="3"/>
      <c r="L268" s="3"/>
      <c r="M268" s="3"/>
      <c r="N268" s="3"/>
      <c r="O268" s="3"/>
    </row>
    <row r="269" spans="11:15" ht="13" x14ac:dyDescent="0.15">
      <c r="K269" s="3"/>
      <c r="L269" s="3"/>
      <c r="M269" s="3"/>
      <c r="N269" s="3"/>
      <c r="O269" s="3"/>
    </row>
    <row r="270" spans="11:15" ht="13" x14ac:dyDescent="0.15">
      <c r="K270" s="3"/>
      <c r="L270" s="3"/>
      <c r="M270" s="3"/>
      <c r="N270" s="3"/>
      <c r="O270" s="3"/>
    </row>
    <row r="271" spans="11:15" ht="13" x14ac:dyDescent="0.15">
      <c r="K271" s="3"/>
      <c r="L271" s="3"/>
      <c r="M271" s="3"/>
      <c r="N271" s="3"/>
      <c r="O271" s="3"/>
    </row>
    <row r="272" spans="11:15" ht="13" x14ac:dyDescent="0.15">
      <c r="K272" s="3"/>
      <c r="L272" s="3"/>
      <c r="M272" s="3"/>
      <c r="N272" s="3"/>
      <c r="O272" s="3"/>
    </row>
    <row r="273" spans="11:15" ht="13" x14ac:dyDescent="0.15">
      <c r="K273" s="3"/>
      <c r="L273" s="3"/>
      <c r="M273" s="3"/>
      <c r="N273" s="3"/>
      <c r="O273" s="3"/>
    </row>
    <row r="274" spans="11:15" ht="13" x14ac:dyDescent="0.15">
      <c r="K274" s="3"/>
      <c r="L274" s="3"/>
      <c r="M274" s="3"/>
      <c r="N274" s="3"/>
      <c r="O274" s="3"/>
    </row>
    <row r="275" spans="11:15" ht="13" x14ac:dyDescent="0.15">
      <c r="K275" s="3"/>
      <c r="L275" s="3"/>
      <c r="M275" s="3"/>
      <c r="N275" s="3"/>
      <c r="O275" s="3"/>
    </row>
    <row r="276" spans="11:15" ht="13" x14ac:dyDescent="0.15">
      <c r="K276" s="3"/>
      <c r="L276" s="3"/>
      <c r="M276" s="3"/>
      <c r="N276" s="3"/>
      <c r="O276" s="3"/>
    </row>
    <row r="277" spans="11:15" ht="13" x14ac:dyDescent="0.15">
      <c r="K277" s="3"/>
      <c r="L277" s="3"/>
      <c r="M277" s="3"/>
      <c r="N277" s="3"/>
      <c r="O277" s="3"/>
    </row>
    <row r="278" spans="11:15" ht="13" x14ac:dyDescent="0.15">
      <c r="K278" s="3"/>
      <c r="L278" s="3"/>
      <c r="M278" s="3"/>
      <c r="N278" s="3"/>
      <c r="O278" s="3"/>
    </row>
    <row r="279" spans="11:15" ht="13" x14ac:dyDescent="0.15">
      <c r="K279" s="3"/>
      <c r="L279" s="3"/>
      <c r="M279" s="3"/>
      <c r="N279" s="3"/>
      <c r="O279" s="3"/>
    </row>
    <row r="280" spans="11:15" ht="13" x14ac:dyDescent="0.15">
      <c r="K280" s="3"/>
      <c r="L280" s="3"/>
      <c r="M280" s="3"/>
      <c r="N280" s="3"/>
      <c r="O280" s="3"/>
    </row>
    <row r="281" spans="11:15" ht="13" x14ac:dyDescent="0.15">
      <c r="K281" s="3"/>
      <c r="L281" s="3"/>
      <c r="M281" s="3"/>
      <c r="N281" s="3"/>
      <c r="O281" s="3"/>
    </row>
    <row r="282" spans="11:15" ht="13" x14ac:dyDescent="0.15">
      <c r="K282" s="3"/>
      <c r="L282" s="3"/>
      <c r="M282" s="3"/>
      <c r="N282" s="3"/>
      <c r="O282" s="3"/>
    </row>
    <row r="283" spans="11:15" ht="13" x14ac:dyDescent="0.15">
      <c r="K283" s="3"/>
      <c r="L283" s="3"/>
      <c r="M283" s="3"/>
      <c r="N283" s="3"/>
      <c r="O283" s="3"/>
    </row>
    <row r="284" spans="11:15" ht="13" x14ac:dyDescent="0.15">
      <c r="K284" s="3"/>
      <c r="L284" s="3"/>
      <c r="M284" s="3"/>
      <c r="N284" s="3"/>
      <c r="O284" s="3"/>
    </row>
    <row r="285" spans="11:15" ht="13" x14ac:dyDescent="0.15">
      <c r="K285" s="3"/>
      <c r="L285" s="3"/>
      <c r="M285" s="3"/>
      <c r="N285" s="3"/>
      <c r="O285" s="3"/>
    </row>
    <row r="286" spans="11:15" ht="13" x14ac:dyDescent="0.15">
      <c r="K286" s="3"/>
      <c r="L286" s="3"/>
      <c r="M286" s="3"/>
      <c r="N286" s="3"/>
      <c r="O286" s="3"/>
    </row>
    <row r="287" spans="11:15" ht="13" x14ac:dyDescent="0.15">
      <c r="K287" s="3"/>
      <c r="L287" s="3"/>
      <c r="M287" s="3"/>
      <c r="N287" s="3"/>
      <c r="O287" s="3"/>
    </row>
    <row r="288" spans="11:15" ht="13" x14ac:dyDescent="0.15">
      <c r="K288" s="3"/>
      <c r="L288" s="3"/>
      <c r="M288" s="3"/>
      <c r="N288" s="3"/>
      <c r="O288" s="3"/>
    </row>
    <row r="289" spans="11:15" ht="13" x14ac:dyDescent="0.15">
      <c r="K289" s="3"/>
      <c r="L289" s="3"/>
      <c r="M289" s="3"/>
      <c r="N289" s="3"/>
      <c r="O289" s="3"/>
    </row>
    <row r="290" spans="11:15" ht="13" x14ac:dyDescent="0.15">
      <c r="K290" s="3"/>
      <c r="L290" s="3"/>
      <c r="M290" s="3"/>
      <c r="N290" s="3"/>
      <c r="O290" s="3"/>
    </row>
    <row r="291" spans="11:15" ht="13" x14ac:dyDescent="0.15">
      <c r="K291" s="3"/>
      <c r="L291" s="3"/>
      <c r="M291" s="3"/>
      <c r="N291" s="3"/>
      <c r="O291" s="3"/>
    </row>
    <row r="292" spans="11:15" ht="13" x14ac:dyDescent="0.15">
      <c r="K292" s="3"/>
      <c r="L292" s="3"/>
      <c r="M292" s="3"/>
      <c r="N292" s="3"/>
      <c r="O292" s="3"/>
    </row>
    <row r="293" spans="11:15" ht="13" x14ac:dyDescent="0.15">
      <c r="K293" s="3"/>
      <c r="L293" s="3"/>
      <c r="M293" s="3"/>
      <c r="N293" s="3"/>
      <c r="O293" s="3"/>
    </row>
    <row r="294" spans="11:15" ht="13" x14ac:dyDescent="0.15">
      <c r="K294" s="3"/>
      <c r="L294" s="3"/>
      <c r="M294" s="3"/>
      <c r="N294" s="3"/>
      <c r="O294" s="3"/>
    </row>
    <row r="295" spans="11:15" ht="13" x14ac:dyDescent="0.15">
      <c r="K295" s="3"/>
      <c r="L295" s="3"/>
      <c r="M295" s="3"/>
      <c r="N295" s="3"/>
      <c r="O295" s="3"/>
    </row>
    <row r="296" spans="11:15" ht="13" x14ac:dyDescent="0.15">
      <c r="K296" s="3"/>
      <c r="L296" s="3"/>
      <c r="M296" s="3"/>
      <c r="N296" s="3"/>
      <c r="O296" s="3"/>
    </row>
    <row r="297" spans="11:15" ht="13" x14ac:dyDescent="0.15">
      <c r="K297" s="3"/>
      <c r="L297" s="3"/>
      <c r="M297" s="3"/>
      <c r="N297" s="3"/>
      <c r="O297" s="3"/>
    </row>
    <row r="298" spans="11:15" ht="13" x14ac:dyDescent="0.15">
      <c r="K298" s="3"/>
      <c r="L298" s="3"/>
      <c r="M298" s="3"/>
      <c r="N298" s="3"/>
      <c r="O298" s="3"/>
    </row>
    <row r="299" spans="11:15" ht="13" x14ac:dyDescent="0.15">
      <c r="K299" s="3"/>
      <c r="L299" s="3"/>
      <c r="M299" s="3"/>
      <c r="N299" s="3"/>
      <c r="O299" s="3"/>
    </row>
    <row r="300" spans="11:15" ht="13" x14ac:dyDescent="0.15">
      <c r="K300" s="3"/>
      <c r="L300" s="3"/>
      <c r="M300" s="3"/>
      <c r="N300" s="3"/>
      <c r="O300" s="3"/>
    </row>
    <row r="301" spans="11:15" ht="13" x14ac:dyDescent="0.15">
      <c r="K301" s="3"/>
      <c r="L301" s="3"/>
      <c r="M301" s="3"/>
      <c r="N301" s="3"/>
      <c r="O301" s="3"/>
    </row>
    <row r="302" spans="11:15" ht="13" x14ac:dyDescent="0.15">
      <c r="K302" s="3"/>
      <c r="L302" s="3"/>
      <c r="M302" s="3"/>
      <c r="N302" s="3"/>
      <c r="O302" s="3"/>
    </row>
    <row r="303" spans="11:15" ht="13" x14ac:dyDescent="0.15">
      <c r="K303" s="3"/>
      <c r="L303" s="3"/>
      <c r="M303" s="3"/>
      <c r="N303" s="3"/>
      <c r="O303" s="3"/>
    </row>
    <row r="304" spans="11:15" ht="13" x14ac:dyDescent="0.15">
      <c r="K304" s="3"/>
      <c r="L304" s="3"/>
      <c r="M304" s="3"/>
      <c r="N304" s="3"/>
      <c r="O304" s="3"/>
    </row>
    <row r="305" spans="11:15" ht="13" x14ac:dyDescent="0.15">
      <c r="K305" s="3"/>
      <c r="L305" s="3"/>
      <c r="M305" s="3"/>
      <c r="N305" s="3"/>
      <c r="O305" s="3"/>
    </row>
    <row r="306" spans="11:15" ht="13" x14ac:dyDescent="0.15">
      <c r="K306" s="3"/>
      <c r="L306" s="3"/>
      <c r="M306" s="3"/>
      <c r="N306" s="3"/>
      <c r="O306" s="3"/>
    </row>
    <row r="307" spans="11:15" ht="13" x14ac:dyDescent="0.15">
      <c r="K307" s="3"/>
      <c r="L307" s="3"/>
      <c r="M307" s="3"/>
      <c r="N307" s="3"/>
      <c r="O307" s="3"/>
    </row>
    <row r="308" spans="11:15" ht="13" x14ac:dyDescent="0.15">
      <c r="K308" s="3"/>
      <c r="L308" s="3"/>
      <c r="M308" s="3"/>
      <c r="N308" s="3"/>
      <c r="O308" s="3"/>
    </row>
    <row r="309" spans="11:15" ht="13" x14ac:dyDescent="0.15">
      <c r="K309" s="3"/>
      <c r="L309" s="3"/>
      <c r="M309" s="3"/>
      <c r="N309" s="3"/>
      <c r="O309" s="3"/>
    </row>
    <row r="310" spans="11:15" ht="13" x14ac:dyDescent="0.15">
      <c r="K310" s="3"/>
      <c r="L310" s="3"/>
      <c r="M310" s="3"/>
      <c r="N310" s="3"/>
      <c r="O310" s="3"/>
    </row>
    <row r="311" spans="11:15" ht="13" x14ac:dyDescent="0.15">
      <c r="K311" s="3"/>
      <c r="L311" s="3"/>
      <c r="M311" s="3"/>
      <c r="N311" s="3"/>
      <c r="O311" s="3"/>
    </row>
    <row r="312" spans="11:15" ht="13" x14ac:dyDescent="0.15">
      <c r="K312" s="3"/>
      <c r="L312" s="3"/>
      <c r="M312" s="3"/>
      <c r="N312" s="3"/>
      <c r="O312" s="3"/>
    </row>
    <row r="313" spans="11:15" ht="13" x14ac:dyDescent="0.15">
      <c r="K313" s="3"/>
      <c r="L313" s="3"/>
      <c r="M313" s="3"/>
      <c r="N313" s="3"/>
      <c r="O313" s="3"/>
    </row>
    <row r="314" spans="11:15" ht="13" x14ac:dyDescent="0.15">
      <c r="K314" s="3"/>
      <c r="L314" s="3"/>
      <c r="M314" s="3"/>
      <c r="N314" s="3"/>
      <c r="O314" s="3"/>
    </row>
    <row r="315" spans="11:15" ht="13" x14ac:dyDescent="0.15">
      <c r="K315" s="3"/>
      <c r="L315" s="3"/>
      <c r="M315" s="3"/>
      <c r="N315" s="3"/>
      <c r="O315" s="3"/>
    </row>
    <row r="316" spans="11:15" ht="13" x14ac:dyDescent="0.15">
      <c r="K316" s="3"/>
      <c r="L316" s="3"/>
      <c r="M316" s="3"/>
      <c r="N316" s="3"/>
      <c r="O316" s="3"/>
    </row>
    <row r="317" spans="11:15" ht="13" x14ac:dyDescent="0.15">
      <c r="K317" s="3"/>
      <c r="L317" s="3"/>
      <c r="M317" s="3"/>
      <c r="N317" s="3"/>
      <c r="O317" s="3"/>
    </row>
    <row r="318" spans="11:15" ht="13" x14ac:dyDescent="0.15">
      <c r="K318" s="3"/>
      <c r="L318" s="3"/>
      <c r="M318" s="3"/>
      <c r="N318" s="3"/>
      <c r="O318" s="3"/>
    </row>
    <row r="319" spans="11:15" ht="13" x14ac:dyDescent="0.15">
      <c r="K319" s="3"/>
      <c r="L319" s="3"/>
      <c r="M319" s="3"/>
      <c r="N319" s="3"/>
      <c r="O319" s="3"/>
    </row>
    <row r="320" spans="11:15" ht="13" x14ac:dyDescent="0.15">
      <c r="K320" s="3"/>
      <c r="L320" s="3"/>
      <c r="M320" s="3"/>
      <c r="N320" s="3"/>
      <c r="O320" s="3"/>
    </row>
    <row r="321" spans="11:15" ht="13" x14ac:dyDescent="0.15">
      <c r="K321" s="3"/>
      <c r="L321" s="3"/>
      <c r="M321" s="3"/>
      <c r="N321" s="3"/>
      <c r="O321" s="3"/>
    </row>
    <row r="322" spans="11:15" ht="13" x14ac:dyDescent="0.15">
      <c r="K322" s="3"/>
      <c r="L322" s="3"/>
      <c r="M322" s="3"/>
      <c r="N322" s="3"/>
      <c r="O322" s="3"/>
    </row>
    <row r="323" spans="11:15" ht="13" x14ac:dyDescent="0.15">
      <c r="K323" s="3"/>
      <c r="L323" s="3"/>
      <c r="M323" s="3"/>
      <c r="N323" s="3"/>
      <c r="O323" s="3"/>
    </row>
    <row r="324" spans="11:15" ht="13" x14ac:dyDescent="0.15">
      <c r="K324" s="3"/>
      <c r="L324" s="3"/>
      <c r="M324" s="3"/>
      <c r="N324" s="3"/>
      <c r="O324" s="3"/>
    </row>
    <row r="325" spans="11:15" ht="13" x14ac:dyDescent="0.15">
      <c r="K325" s="3"/>
      <c r="L325" s="3"/>
      <c r="M325" s="3"/>
      <c r="N325" s="3"/>
      <c r="O325" s="3"/>
    </row>
    <row r="326" spans="11:15" ht="13" x14ac:dyDescent="0.15">
      <c r="K326" s="3"/>
      <c r="L326" s="3"/>
      <c r="M326" s="3"/>
      <c r="N326" s="3"/>
      <c r="O326" s="3"/>
    </row>
    <row r="327" spans="11:15" ht="13" x14ac:dyDescent="0.15">
      <c r="K327" s="3"/>
      <c r="L327" s="3"/>
      <c r="M327" s="3"/>
      <c r="N327" s="3"/>
      <c r="O327" s="3"/>
    </row>
    <row r="328" spans="11:15" ht="13" x14ac:dyDescent="0.15">
      <c r="K328" s="3"/>
      <c r="L328" s="3"/>
      <c r="M328" s="3"/>
      <c r="N328" s="3"/>
      <c r="O328" s="3"/>
    </row>
    <row r="329" spans="11:15" ht="13" x14ac:dyDescent="0.15">
      <c r="K329" s="3"/>
      <c r="L329" s="3"/>
      <c r="M329" s="3"/>
      <c r="N329" s="3"/>
      <c r="O329" s="3"/>
    </row>
    <row r="330" spans="11:15" ht="13" x14ac:dyDescent="0.15">
      <c r="K330" s="3"/>
      <c r="L330" s="3"/>
      <c r="M330" s="3"/>
      <c r="N330" s="3"/>
      <c r="O330" s="3"/>
    </row>
    <row r="331" spans="11:15" ht="13" x14ac:dyDescent="0.15">
      <c r="K331" s="3"/>
      <c r="L331" s="3"/>
      <c r="M331" s="3"/>
      <c r="N331" s="3"/>
      <c r="O331" s="3"/>
    </row>
    <row r="332" spans="11:15" ht="13" x14ac:dyDescent="0.15">
      <c r="K332" s="3"/>
      <c r="L332" s="3"/>
      <c r="M332" s="3"/>
      <c r="N332" s="3"/>
      <c r="O332" s="3"/>
    </row>
    <row r="333" spans="11:15" ht="13" x14ac:dyDescent="0.15">
      <c r="K333" s="3"/>
      <c r="L333" s="3"/>
      <c r="M333" s="3"/>
      <c r="N333" s="3"/>
      <c r="O333" s="3"/>
    </row>
    <row r="334" spans="11:15" ht="13" x14ac:dyDescent="0.15">
      <c r="K334" s="3"/>
      <c r="L334" s="3"/>
      <c r="M334" s="3"/>
      <c r="N334" s="3"/>
      <c r="O334" s="3"/>
    </row>
    <row r="335" spans="11:15" ht="13" x14ac:dyDescent="0.15">
      <c r="K335" s="3"/>
      <c r="L335" s="3"/>
      <c r="M335" s="3"/>
      <c r="N335" s="3"/>
      <c r="O335" s="3"/>
    </row>
    <row r="336" spans="11:15" ht="13" x14ac:dyDescent="0.15">
      <c r="K336" s="3"/>
      <c r="L336" s="3"/>
      <c r="M336" s="3"/>
      <c r="N336" s="3"/>
      <c r="O336" s="3"/>
    </row>
    <row r="337" spans="11:15" ht="13" x14ac:dyDescent="0.15">
      <c r="K337" s="3"/>
      <c r="L337" s="3"/>
      <c r="M337" s="3"/>
      <c r="N337" s="3"/>
      <c r="O337" s="3"/>
    </row>
    <row r="338" spans="11:15" ht="13" x14ac:dyDescent="0.15">
      <c r="K338" s="3"/>
      <c r="L338" s="3"/>
      <c r="M338" s="3"/>
      <c r="N338" s="3"/>
      <c r="O338" s="3"/>
    </row>
    <row r="339" spans="11:15" ht="13" x14ac:dyDescent="0.15">
      <c r="K339" s="3"/>
      <c r="L339" s="3"/>
      <c r="M339" s="3"/>
      <c r="N339" s="3"/>
      <c r="O339" s="3"/>
    </row>
    <row r="340" spans="11:15" ht="13" x14ac:dyDescent="0.15">
      <c r="K340" s="3"/>
      <c r="L340" s="3"/>
      <c r="M340" s="3"/>
      <c r="N340" s="3"/>
      <c r="O340" s="3"/>
    </row>
    <row r="341" spans="11:15" ht="13" x14ac:dyDescent="0.15">
      <c r="K341" s="3"/>
      <c r="L341" s="3"/>
      <c r="M341" s="3"/>
      <c r="N341" s="3"/>
      <c r="O341" s="3"/>
    </row>
    <row r="342" spans="11:15" ht="13" x14ac:dyDescent="0.15">
      <c r="K342" s="3"/>
      <c r="L342" s="3"/>
      <c r="M342" s="3"/>
      <c r="N342" s="3"/>
      <c r="O342" s="3"/>
    </row>
    <row r="343" spans="11:15" ht="13" x14ac:dyDescent="0.15">
      <c r="K343" s="3"/>
      <c r="L343" s="3"/>
      <c r="M343" s="3"/>
      <c r="N343" s="3"/>
      <c r="O343" s="3"/>
    </row>
    <row r="344" spans="11:15" ht="13" x14ac:dyDescent="0.15">
      <c r="K344" s="3"/>
      <c r="L344" s="3"/>
      <c r="M344" s="3"/>
      <c r="N344" s="3"/>
      <c r="O344" s="3"/>
    </row>
    <row r="345" spans="11:15" ht="13" x14ac:dyDescent="0.15">
      <c r="K345" s="3"/>
      <c r="L345" s="3"/>
      <c r="M345" s="3"/>
      <c r="N345" s="3"/>
      <c r="O345" s="3"/>
    </row>
    <row r="346" spans="11:15" ht="13" x14ac:dyDescent="0.15">
      <c r="K346" s="3"/>
      <c r="L346" s="3"/>
      <c r="M346" s="3"/>
      <c r="N346" s="3"/>
      <c r="O346" s="3"/>
    </row>
    <row r="347" spans="11:15" ht="13" x14ac:dyDescent="0.15">
      <c r="K347" s="3"/>
      <c r="L347" s="3"/>
      <c r="M347" s="3"/>
      <c r="N347" s="3"/>
      <c r="O347" s="3"/>
    </row>
    <row r="348" spans="11:15" ht="13" x14ac:dyDescent="0.15">
      <c r="K348" s="3"/>
      <c r="L348" s="3"/>
      <c r="M348" s="3"/>
      <c r="N348" s="3"/>
      <c r="O348" s="3"/>
    </row>
    <row r="349" spans="11:15" ht="13" x14ac:dyDescent="0.15">
      <c r="K349" s="3"/>
      <c r="L349" s="3"/>
      <c r="M349" s="3"/>
      <c r="N349" s="3"/>
      <c r="O349" s="3"/>
    </row>
    <row r="350" spans="11:15" ht="13" x14ac:dyDescent="0.15">
      <c r="K350" s="3"/>
      <c r="L350" s="3"/>
      <c r="M350" s="3"/>
      <c r="N350" s="3"/>
      <c r="O350" s="3"/>
    </row>
    <row r="351" spans="11:15" ht="13" x14ac:dyDescent="0.15">
      <c r="K351" s="3"/>
      <c r="L351" s="3"/>
      <c r="M351" s="3"/>
      <c r="N351" s="3"/>
      <c r="O351" s="3"/>
    </row>
    <row r="352" spans="11:15" ht="13" x14ac:dyDescent="0.15">
      <c r="K352" s="3"/>
      <c r="L352" s="3"/>
      <c r="M352" s="3"/>
      <c r="N352" s="3"/>
      <c r="O352" s="3"/>
    </row>
    <row r="353" spans="11:15" ht="13" x14ac:dyDescent="0.15">
      <c r="K353" s="3"/>
      <c r="L353" s="3"/>
      <c r="M353" s="3"/>
      <c r="N353" s="3"/>
      <c r="O353" s="3"/>
    </row>
    <row r="354" spans="11:15" ht="13" x14ac:dyDescent="0.15">
      <c r="K354" s="3"/>
      <c r="L354" s="3"/>
      <c r="M354" s="3"/>
      <c r="N354" s="3"/>
      <c r="O354" s="3"/>
    </row>
    <row r="355" spans="11:15" ht="13" x14ac:dyDescent="0.15">
      <c r="K355" s="3"/>
      <c r="L355" s="3"/>
      <c r="M355" s="3"/>
      <c r="N355" s="3"/>
      <c r="O355" s="3"/>
    </row>
    <row r="356" spans="11:15" ht="13" x14ac:dyDescent="0.15">
      <c r="K356" s="3"/>
      <c r="L356" s="3"/>
      <c r="M356" s="3"/>
      <c r="N356" s="3"/>
      <c r="O356" s="3"/>
    </row>
    <row r="357" spans="11:15" ht="13" x14ac:dyDescent="0.15">
      <c r="K357" s="3"/>
      <c r="L357" s="3"/>
      <c r="M357" s="3"/>
      <c r="N357" s="3"/>
      <c r="O357" s="3"/>
    </row>
    <row r="358" spans="11:15" ht="13" x14ac:dyDescent="0.15">
      <c r="K358" s="3"/>
      <c r="L358" s="3"/>
      <c r="M358" s="3"/>
      <c r="N358" s="3"/>
      <c r="O358" s="3"/>
    </row>
    <row r="359" spans="11:15" ht="13" x14ac:dyDescent="0.15">
      <c r="K359" s="3"/>
      <c r="L359" s="3"/>
      <c r="M359" s="3"/>
      <c r="N359" s="3"/>
      <c r="O359" s="3"/>
    </row>
    <row r="360" spans="11:15" ht="13" x14ac:dyDescent="0.15">
      <c r="K360" s="3"/>
      <c r="L360" s="3"/>
      <c r="M360" s="3"/>
      <c r="N360" s="3"/>
      <c r="O360" s="3"/>
    </row>
    <row r="361" spans="11:15" ht="13" x14ac:dyDescent="0.15">
      <c r="K361" s="3"/>
      <c r="L361" s="3"/>
      <c r="M361" s="3"/>
      <c r="N361" s="3"/>
      <c r="O361" s="3"/>
    </row>
    <row r="362" spans="11:15" ht="13" x14ac:dyDescent="0.15">
      <c r="K362" s="3"/>
      <c r="L362" s="3"/>
      <c r="M362" s="3"/>
      <c r="N362" s="3"/>
      <c r="O362" s="3"/>
    </row>
    <row r="363" spans="11:15" ht="13" x14ac:dyDescent="0.15">
      <c r="K363" s="3"/>
      <c r="L363" s="3"/>
      <c r="M363" s="3"/>
      <c r="N363" s="3"/>
      <c r="O363" s="3"/>
    </row>
    <row r="364" spans="11:15" ht="13" x14ac:dyDescent="0.15">
      <c r="K364" s="3"/>
      <c r="L364" s="3"/>
      <c r="M364" s="3"/>
      <c r="N364" s="3"/>
      <c r="O364" s="3"/>
    </row>
    <row r="365" spans="11:15" ht="13" x14ac:dyDescent="0.15">
      <c r="K365" s="3"/>
      <c r="L365" s="3"/>
      <c r="M365" s="3"/>
      <c r="N365" s="3"/>
      <c r="O365" s="3"/>
    </row>
    <row r="366" spans="11:15" ht="13" x14ac:dyDescent="0.15">
      <c r="K366" s="3"/>
      <c r="L366" s="3"/>
      <c r="M366" s="3"/>
      <c r="N366" s="3"/>
      <c r="O366" s="3"/>
    </row>
    <row r="367" spans="11:15" ht="13" x14ac:dyDescent="0.15">
      <c r="K367" s="3"/>
      <c r="L367" s="3"/>
      <c r="M367" s="3"/>
      <c r="N367" s="3"/>
      <c r="O367" s="3"/>
    </row>
    <row r="368" spans="11:15" ht="13" x14ac:dyDescent="0.15">
      <c r="K368" s="3"/>
      <c r="L368" s="3"/>
      <c r="M368" s="3"/>
      <c r="N368" s="3"/>
      <c r="O368" s="3"/>
    </row>
    <row r="369" spans="11:15" ht="13" x14ac:dyDescent="0.15">
      <c r="K369" s="3"/>
      <c r="L369" s="3"/>
      <c r="M369" s="3"/>
      <c r="N369" s="3"/>
      <c r="O369" s="3"/>
    </row>
    <row r="370" spans="11:15" ht="13" x14ac:dyDescent="0.15">
      <c r="K370" s="3"/>
      <c r="L370" s="3"/>
      <c r="M370" s="3"/>
      <c r="N370" s="3"/>
      <c r="O370" s="3"/>
    </row>
    <row r="371" spans="11:15" ht="13" x14ac:dyDescent="0.15">
      <c r="K371" s="3"/>
      <c r="L371" s="3"/>
      <c r="M371" s="3"/>
      <c r="N371" s="3"/>
      <c r="O371" s="3"/>
    </row>
    <row r="372" spans="11:15" ht="13" x14ac:dyDescent="0.15">
      <c r="K372" s="3"/>
      <c r="L372" s="3"/>
      <c r="M372" s="3"/>
      <c r="N372" s="3"/>
      <c r="O372" s="3"/>
    </row>
    <row r="373" spans="11:15" ht="13" x14ac:dyDescent="0.15">
      <c r="K373" s="3"/>
      <c r="L373" s="3"/>
      <c r="M373" s="3"/>
      <c r="N373" s="3"/>
      <c r="O373" s="3"/>
    </row>
    <row r="374" spans="11:15" ht="13" x14ac:dyDescent="0.15">
      <c r="K374" s="3"/>
      <c r="L374" s="3"/>
      <c r="M374" s="3"/>
      <c r="N374" s="3"/>
      <c r="O374" s="3"/>
    </row>
    <row r="375" spans="11:15" ht="13" x14ac:dyDescent="0.15">
      <c r="K375" s="3"/>
      <c r="L375" s="3"/>
      <c r="M375" s="3"/>
      <c r="N375" s="3"/>
      <c r="O375" s="3"/>
    </row>
    <row r="376" spans="11:15" ht="13" x14ac:dyDescent="0.15">
      <c r="K376" s="3"/>
      <c r="L376" s="3"/>
      <c r="M376" s="3"/>
      <c r="N376" s="3"/>
      <c r="O376" s="3"/>
    </row>
    <row r="377" spans="11:15" ht="13" x14ac:dyDescent="0.15">
      <c r="K377" s="3"/>
      <c r="L377" s="3"/>
      <c r="M377" s="3"/>
      <c r="N377" s="3"/>
      <c r="O377" s="3"/>
    </row>
    <row r="378" spans="11:15" ht="13" x14ac:dyDescent="0.15">
      <c r="K378" s="3"/>
      <c r="L378" s="3"/>
      <c r="M378" s="3"/>
      <c r="N378" s="3"/>
      <c r="O378" s="3"/>
    </row>
    <row r="379" spans="11:15" ht="13" x14ac:dyDescent="0.15">
      <c r="K379" s="3"/>
      <c r="L379" s="3"/>
      <c r="M379" s="3"/>
      <c r="N379" s="3"/>
      <c r="O379" s="3"/>
    </row>
    <row r="380" spans="11:15" ht="13" x14ac:dyDescent="0.15">
      <c r="K380" s="3"/>
      <c r="L380" s="3"/>
      <c r="M380" s="3"/>
      <c r="N380" s="3"/>
      <c r="O380" s="3"/>
    </row>
    <row r="381" spans="11:15" ht="13" x14ac:dyDescent="0.15">
      <c r="K381" s="3"/>
      <c r="L381" s="3"/>
      <c r="M381" s="3"/>
      <c r="N381" s="3"/>
      <c r="O381" s="3"/>
    </row>
    <row r="382" spans="11:15" ht="13" x14ac:dyDescent="0.15">
      <c r="K382" s="3"/>
      <c r="L382" s="3"/>
      <c r="M382" s="3"/>
      <c r="N382" s="3"/>
      <c r="O382" s="3"/>
    </row>
    <row r="383" spans="11:15" ht="13" x14ac:dyDescent="0.15">
      <c r="K383" s="3"/>
      <c r="L383" s="3"/>
      <c r="M383" s="3"/>
      <c r="N383" s="3"/>
      <c r="O383" s="3"/>
    </row>
    <row r="384" spans="11:15" ht="13" x14ac:dyDescent="0.15">
      <c r="K384" s="3"/>
      <c r="L384" s="3"/>
      <c r="M384" s="3"/>
      <c r="N384" s="3"/>
      <c r="O384" s="3"/>
    </row>
    <row r="385" spans="11:15" ht="13" x14ac:dyDescent="0.15">
      <c r="K385" s="3"/>
      <c r="L385" s="3"/>
      <c r="M385" s="3"/>
      <c r="N385" s="3"/>
      <c r="O385" s="3"/>
    </row>
    <row r="386" spans="11:15" ht="13" x14ac:dyDescent="0.15">
      <c r="K386" s="3"/>
      <c r="L386" s="3"/>
      <c r="M386" s="3"/>
      <c r="N386" s="3"/>
      <c r="O386" s="3"/>
    </row>
    <row r="387" spans="11:15" ht="13" x14ac:dyDescent="0.15">
      <c r="K387" s="3"/>
      <c r="L387" s="3"/>
      <c r="M387" s="3"/>
      <c r="N387" s="3"/>
      <c r="O387" s="3"/>
    </row>
    <row r="388" spans="11:15" ht="13" x14ac:dyDescent="0.15">
      <c r="K388" s="3"/>
      <c r="L388" s="3"/>
      <c r="M388" s="3"/>
      <c r="N388" s="3"/>
      <c r="O388" s="3"/>
    </row>
    <row r="389" spans="11:15" ht="13" x14ac:dyDescent="0.15">
      <c r="K389" s="3"/>
      <c r="L389" s="3"/>
      <c r="M389" s="3"/>
      <c r="N389" s="3"/>
      <c r="O389" s="3"/>
    </row>
    <row r="390" spans="11:15" ht="13" x14ac:dyDescent="0.15">
      <c r="K390" s="3"/>
      <c r="L390" s="3"/>
      <c r="M390" s="3"/>
      <c r="N390" s="3"/>
      <c r="O390" s="3"/>
    </row>
    <row r="391" spans="11:15" ht="13" x14ac:dyDescent="0.15">
      <c r="K391" s="3"/>
      <c r="L391" s="3"/>
      <c r="M391" s="3"/>
      <c r="N391" s="3"/>
      <c r="O391" s="3"/>
    </row>
    <row r="392" spans="11:15" ht="13" x14ac:dyDescent="0.15">
      <c r="K392" s="3"/>
      <c r="L392" s="3"/>
      <c r="M392" s="3"/>
      <c r="N392" s="3"/>
      <c r="O392" s="3"/>
    </row>
    <row r="393" spans="11:15" ht="13" x14ac:dyDescent="0.15">
      <c r="K393" s="3"/>
      <c r="L393" s="3"/>
      <c r="M393" s="3"/>
      <c r="N393" s="3"/>
      <c r="O393" s="3"/>
    </row>
    <row r="394" spans="11:15" ht="13" x14ac:dyDescent="0.15">
      <c r="K394" s="3"/>
      <c r="L394" s="3"/>
      <c r="M394" s="3"/>
      <c r="N394" s="3"/>
      <c r="O394" s="3"/>
    </row>
    <row r="395" spans="11:15" ht="13" x14ac:dyDescent="0.15">
      <c r="K395" s="3"/>
      <c r="L395" s="3"/>
      <c r="M395" s="3"/>
      <c r="N395" s="3"/>
      <c r="O395" s="3"/>
    </row>
    <row r="396" spans="11:15" ht="13" x14ac:dyDescent="0.15">
      <c r="K396" s="3"/>
      <c r="L396" s="3"/>
      <c r="M396" s="3"/>
      <c r="N396" s="3"/>
      <c r="O396" s="3"/>
    </row>
    <row r="397" spans="11:15" ht="13" x14ac:dyDescent="0.15">
      <c r="K397" s="3"/>
      <c r="L397" s="3"/>
      <c r="M397" s="3"/>
      <c r="N397" s="3"/>
      <c r="O397" s="3"/>
    </row>
    <row r="398" spans="11:15" ht="13" x14ac:dyDescent="0.15">
      <c r="K398" s="3"/>
      <c r="L398" s="3"/>
      <c r="M398" s="3"/>
      <c r="N398" s="3"/>
      <c r="O398" s="3"/>
    </row>
    <row r="399" spans="11:15" ht="13" x14ac:dyDescent="0.15">
      <c r="K399" s="3"/>
      <c r="L399" s="3"/>
      <c r="M399" s="3"/>
      <c r="N399" s="3"/>
      <c r="O399" s="3"/>
    </row>
    <row r="400" spans="11:15" ht="13" x14ac:dyDescent="0.15">
      <c r="K400" s="3"/>
      <c r="L400" s="3"/>
      <c r="M400" s="3"/>
      <c r="N400" s="3"/>
      <c r="O400" s="3"/>
    </row>
    <row r="401" spans="11:15" ht="13" x14ac:dyDescent="0.15">
      <c r="K401" s="3"/>
      <c r="L401" s="3"/>
      <c r="M401" s="3"/>
      <c r="N401" s="3"/>
      <c r="O401" s="3"/>
    </row>
    <row r="402" spans="11:15" ht="13" x14ac:dyDescent="0.15">
      <c r="K402" s="3"/>
      <c r="L402" s="3"/>
      <c r="M402" s="3"/>
      <c r="N402" s="3"/>
      <c r="O402" s="3"/>
    </row>
    <row r="403" spans="11:15" ht="13" x14ac:dyDescent="0.15">
      <c r="K403" s="3"/>
      <c r="L403" s="3"/>
      <c r="M403" s="3"/>
      <c r="N403" s="3"/>
      <c r="O403" s="3"/>
    </row>
    <row r="404" spans="11:15" ht="13" x14ac:dyDescent="0.15">
      <c r="K404" s="3"/>
      <c r="L404" s="3"/>
      <c r="M404" s="3"/>
      <c r="N404" s="3"/>
      <c r="O404" s="3"/>
    </row>
    <row r="405" spans="11:15" ht="13" x14ac:dyDescent="0.15">
      <c r="K405" s="3"/>
      <c r="L405" s="3"/>
      <c r="M405" s="3"/>
      <c r="N405" s="3"/>
      <c r="O405" s="3"/>
    </row>
    <row r="406" spans="11:15" ht="13" x14ac:dyDescent="0.15">
      <c r="K406" s="3"/>
      <c r="L406" s="3"/>
      <c r="M406" s="3"/>
      <c r="N406" s="3"/>
      <c r="O406" s="3"/>
    </row>
    <row r="407" spans="11:15" ht="13" x14ac:dyDescent="0.15">
      <c r="K407" s="3"/>
      <c r="L407" s="3"/>
      <c r="M407" s="3"/>
      <c r="N407" s="3"/>
      <c r="O407" s="3"/>
    </row>
    <row r="408" spans="11:15" ht="13" x14ac:dyDescent="0.15">
      <c r="K408" s="3"/>
      <c r="L408" s="3"/>
      <c r="M408" s="3"/>
      <c r="N408" s="3"/>
      <c r="O408" s="3"/>
    </row>
    <row r="409" spans="11:15" ht="13" x14ac:dyDescent="0.15">
      <c r="K409" s="3"/>
      <c r="L409" s="3"/>
      <c r="M409" s="3"/>
      <c r="N409" s="3"/>
      <c r="O409" s="3"/>
    </row>
    <row r="410" spans="11:15" ht="13" x14ac:dyDescent="0.15">
      <c r="K410" s="3"/>
      <c r="L410" s="3"/>
      <c r="M410" s="3"/>
      <c r="N410" s="3"/>
      <c r="O410" s="3"/>
    </row>
    <row r="411" spans="11:15" ht="13" x14ac:dyDescent="0.15">
      <c r="K411" s="3"/>
      <c r="L411" s="3"/>
      <c r="M411" s="3"/>
      <c r="N411" s="3"/>
      <c r="O411" s="3"/>
    </row>
    <row r="412" spans="11:15" ht="13" x14ac:dyDescent="0.15">
      <c r="K412" s="3"/>
      <c r="L412" s="3"/>
      <c r="M412" s="3"/>
      <c r="N412" s="3"/>
      <c r="O412" s="3"/>
    </row>
    <row r="413" spans="11:15" ht="13" x14ac:dyDescent="0.15">
      <c r="K413" s="3"/>
      <c r="L413" s="3"/>
      <c r="M413" s="3"/>
      <c r="N413" s="3"/>
      <c r="O413" s="3"/>
    </row>
    <row r="414" spans="11:15" ht="13" x14ac:dyDescent="0.15">
      <c r="K414" s="3"/>
      <c r="L414" s="3"/>
      <c r="M414" s="3"/>
      <c r="N414" s="3"/>
      <c r="O414" s="3"/>
    </row>
    <row r="415" spans="11:15" ht="13" x14ac:dyDescent="0.15">
      <c r="K415" s="3"/>
      <c r="L415" s="3"/>
      <c r="M415" s="3"/>
      <c r="N415" s="3"/>
      <c r="O415" s="3"/>
    </row>
    <row r="416" spans="11:15" ht="13" x14ac:dyDescent="0.15">
      <c r="K416" s="3"/>
      <c r="L416" s="3"/>
      <c r="M416" s="3"/>
      <c r="N416" s="3"/>
      <c r="O416" s="3"/>
    </row>
    <row r="417" spans="11:15" ht="13" x14ac:dyDescent="0.15">
      <c r="K417" s="3"/>
      <c r="L417" s="3"/>
      <c r="M417" s="3"/>
      <c r="N417" s="3"/>
      <c r="O417" s="3"/>
    </row>
    <row r="418" spans="11:15" ht="13" x14ac:dyDescent="0.15">
      <c r="K418" s="3"/>
      <c r="L418" s="3"/>
      <c r="M418" s="3"/>
      <c r="N418" s="3"/>
      <c r="O418" s="3"/>
    </row>
    <row r="419" spans="11:15" ht="13" x14ac:dyDescent="0.15">
      <c r="K419" s="3"/>
      <c r="L419" s="3"/>
      <c r="M419" s="3"/>
      <c r="N419" s="3"/>
      <c r="O419" s="3"/>
    </row>
    <row r="420" spans="11:15" ht="13" x14ac:dyDescent="0.15">
      <c r="K420" s="3"/>
      <c r="L420" s="3"/>
      <c r="M420" s="3"/>
      <c r="N420" s="3"/>
      <c r="O420" s="3"/>
    </row>
    <row r="421" spans="11:15" ht="13" x14ac:dyDescent="0.15">
      <c r="K421" s="3"/>
      <c r="L421" s="3"/>
      <c r="M421" s="3"/>
      <c r="N421" s="3"/>
      <c r="O421" s="3"/>
    </row>
    <row r="422" spans="11:15" ht="13" x14ac:dyDescent="0.15">
      <c r="K422" s="3"/>
      <c r="L422" s="3"/>
      <c r="M422" s="3"/>
      <c r="N422" s="3"/>
      <c r="O422" s="3"/>
    </row>
    <row r="423" spans="11:15" ht="13" x14ac:dyDescent="0.15">
      <c r="K423" s="3"/>
      <c r="L423" s="3"/>
      <c r="M423" s="3"/>
      <c r="N423" s="3"/>
      <c r="O423" s="3"/>
    </row>
    <row r="424" spans="11:15" ht="13" x14ac:dyDescent="0.15">
      <c r="K424" s="3"/>
      <c r="L424" s="3"/>
      <c r="M424" s="3"/>
      <c r="N424" s="3"/>
      <c r="O424" s="3"/>
    </row>
    <row r="425" spans="11:15" ht="13" x14ac:dyDescent="0.15">
      <c r="K425" s="3"/>
      <c r="L425" s="3"/>
      <c r="M425" s="3"/>
      <c r="N425" s="3"/>
      <c r="O425" s="3"/>
    </row>
    <row r="426" spans="11:15" ht="13" x14ac:dyDescent="0.15">
      <c r="K426" s="3"/>
      <c r="L426" s="3"/>
      <c r="M426" s="3"/>
      <c r="N426" s="3"/>
      <c r="O426" s="3"/>
    </row>
    <row r="427" spans="11:15" ht="13" x14ac:dyDescent="0.15">
      <c r="K427" s="3"/>
      <c r="L427" s="3"/>
      <c r="M427" s="3"/>
      <c r="N427" s="3"/>
      <c r="O427" s="3"/>
    </row>
    <row r="428" spans="11:15" ht="13" x14ac:dyDescent="0.15">
      <c r="K428" s="3"/>
      <c r="L428" s="3"/>
      <c r="M428" s="3"/>
      <c r="N428" s="3"/>
      <c r="O428" s="3"/>
    </row>
    <row r="429" spans="11:15" ht="13" x14ac:dyDescent="0.15">
      <c r="K429" s="3"/>
      <c r="L429" s="3"/>
      <c r="M429" s="3"/>
      <c r="N429" s="3"/>
      <c r="O429" s="3"/>
    </row>
    <row r="430" spans="11:15" ht="13" x14ac:dyDescent="0.15">
      <c r="K430" s="3"/>
      <c r="L430" s="3"/>
      <c r="M430" s="3"/>
      <c r="N430" s="3"/>
      <c r="O430" s="3"/>
    </row>
    <row r="431" spans="11:15" ht="13" x14ac:dyDescent="0.15">
      <c r="K431" s="3"/>
      <c r="L431" s="3"/>
      <c r="M431" s="3"/>
      <c r="N431" s="3"/>
      <c r="O431" s="3"/>
    </row>
    <row r="432" spans="11:15" ht="13" x14ac:dyDescent="0.15">
      <c r="K432" s="3"/>
      <c r="L432" s="3"/>
      <c r="M432" s="3"/>
      <c r="N432" s="3"/>
      <c r="O432" s="3"/>
    </row>
    <row r="433" spans="11:15" ht="13" x14ac:dyDescent="0.15">
      <c r="K433" s="3"/>
      <c r="L433" s="3"/>
      <c r="M433" s="3"/>
      <c r="N433" s="3"/>
      <c r="O433" s="3"/>
    </row>
    <row r="434" spans="11:15" ht="13" x14ac:dyDescent="0.15">
      <c r="K434" s="3"/>
      <c r="L434" s="3"/>
      <c r="M434" s="3"/>
      <c r="N434" s="3"/>
      <c r="O434" s="3"/>
    </row>
    <row r="435" spans="11:15" ht="13" x14ac:dyDescent="0.15">
      <c r="K435" s="3"/>
      <c r="L435" s="3"/>
      <c r="M435" s="3"/>
      <c r="N435" s="3"/>
      <c r="O435" s="3"/>
    </row>
    <row r="436" spans="11:15" ht="13" x14ac:dyDescent="0.15">
      <c r="K436" s="3"/>
      <c r="L436" s="3"/>
      <c r="M436" s="3"/>
      <c r="N436" s="3"/>
      <c r="O436" s="3"/>
    </row>
    <row r="437" spans="11:15" ht="13" x14ac:dyDescent="0.15">
      <c r="K437" s="3"/>
      <c r="L437" s="3"/>
      <c r="M437" s="3"/>
      <c r="N437" s="3"/>
      <c r="O437" s="3"/>
    </row>
    <row r="438" spans="11:15" ht="13" x14ac:dyDescent="0.15">
      <c r="K438" s="3"/>
      <c r="L438" s="3"/>
      <c r="M438" s="3"/>
      <c r="N438" s="3"/>
      <c r="O438" s="3"/>
    </row>
    <row r="439" spans="11:15" ht="13" x14ac:dyDescent="0.15">
      <c r="K439" s="3"/>
      <c r="L439" s="3"/>
      <c r="M439" s="3"/>
      <c r="N439" s="3"/>
      <c r="O439" s="3"/>
    </row>
    <row r="440" spans="11:15" ht="13" x14ac:dyDescent="0.15">
      <c r="K440" s="3"/>
      <c r="L440" s="3"/>
      <c r="M440" s="3"/>
      <c r="N440" s="3"/>
      <c r="O440" s="3"/>
    </row>
    <row r="441" spans="11:15" ht="13" x14ac:dyDescent="0.15">
      <c r="K441" s="3"/>
      <c r="L441" s="3"/>
      <c r="M441" s="3"/>
      <c r="N441" s="3"/>
      <c r="O441" s="3"/>
    </row>
    <row r="442" spans="11:15" ht="13" x14ac:dyDescent="0.15">
      <c r="K442" s="3"/>
      <c r="L442" s="3"/>
      <c r="M442" s="3"/>
      <c r="N442" s="3"/>
      <c r="O442" s="3"/>
    </row>
    <row r="443" spans="11:15" ht="13" x14ac:dyDescent="0.15">
      <c r="K443" s="3"/>
      <c r="L443" s="3"/>
      <c r="M443" s="3"/>
      <c r="N443" s="3"/>
      <c r="O443" s="3"/>
    </row>
    <row r="444" spans="11:15" ht="13" x14ac:dyDescent="0.15">
      <c r="K444" s="3"/>
      <c r="L444" s="3"/>
      <c r="M444" s="3"/>
      <c r="N444" s="3"/>
      <c r="O444" s="3"/>
    </row>
    <row r="445" spans="11:15" ht="13" x14ac:dyDescent="0.15">
      <c r="K445" s="3"/>
      <c r="L445" s="3"/>
      <c r="M445" s="3"/>
      <c r="N445" s="3"/>
      <c r="O445" s="3"/>
    </row>
    <row r="446" spans="11:15" ht="13" x14ac:dyDescent="0.15">
      <c r="K446" s="3"/>
      <c r="L446" s="3"/>
      <c r="M446" s="3"/>
      <c r="N446" s="3"/>
      <c r="O446" s="3"/>
    </row>
    <row r="447" spans="11:15" ht="13" x14ac:dyDescent="0.15">
      <c r="K447" s="3"/>
      <c r="L447" s="3"/>
      <c r="M447" s="3"/>
      <c r="N447" s="3"/>
      <c r="O447" s="3"/>
    </row>
    <row r="448" spans="11:15" ht="13" x14ac:dyDescent="0.15">
      <c r="K448" s="3"/>
      <c r="L448" s="3"/>
      <c r="M448" s="3"/>
      <c r="N448" s="3"/>
      <c r="O448" s="3"/>
    </row>
    <row r="449" spans="11:15" ht="13" x14ac:dyDescent="0.15">
      <c r="K449" s="3"/>
      <c r="L449" s="3"/>
      <c r="M449" s="3"/>
      <c r="N449" s="3"/>
      <c r="O449" s="3"/>
    </row>
    <row r="450" spans="11:15" ht="13" x14ac:dyDescent="0.15">
      <c r="K450" s="3"/>
      <c r="L450" s="3"/>
      <c r="M450" s="3"/>
      <c r="N450" s="3"/>
      <c r="O450" s="3"/>
    </row>
    <row r="451" spans="11:15" ht="13" x14ac:dyDescent="0.15">
      <c r="K451" s="3"/>
      <c r="L451" s="3"/>
      <c r="M451" s="3"/>
      <c r="N451" s="3"/>
      <c r="O451" s="3"/>
    </row>
    <row r="452" spans="11:15" ht="13" x14ac:dyDescent="0.15">
      <c r="K452" s="3"/>
      <c r="L452" s="3"/>
      <c r="M452" s="3"/>
      <c r="N452" s="3"/>
      <c r="O452" s="3"/>
    </row>
    <row r="453" spans="11:15" ht="13" x14ac:dyDescent="0.15">
      <c r="K453" s="3"/>
      <c r="L453" s="3"/>
      <c r="M453" s="3"/>
      <c r="N453" s="3"/>
      <c r="O453" s="3"/>
    </row>
    <row r="454" spans="11:15" ht="13" x14ac:dyDescent="0.15">
      <c r="K454" s="3"/>
      <c r="L454" s="3"/>
      <c r="M454" s="3"/>
      <c r="N454" s="3"/>
      <c r="O454" s="3"/>
    </row>
    <row r="455" spans="11:15" ht="13" x14ac:dyDescent="0.15">
      <c r="K455" s="3"/>
      <c r="L455" s="3"/>
      <c r="M455" s="3"/>
      <c r="N455" s="3"/>
      <c r="O455" s="3"/>
    </row>
    <row r="456" spans="11:15" ht="13" x14ac:dyDescent="0.15">
      <c r="K456" s="3"/>
      <c r="L456" s="3"/>
      <c r="M456" s="3"/>
      <c r="N456" s="3"/>
      <c r="O456" s="3"/>
    </row>
    <row r="457" spans="11:15" ht="13" x14ac:dyDescent="0.15">
      <c r="K457" s="3"/>
      <c r="L457" s="3"/>
      <c r="M457" s="3"/>
      <c r="N457" s="3"/>
      <c r="O457" s="3"/>
    </row>
    <row r="458" spans="11:15" ht="13" x14ac:dyDescent="0.15">
      <c r="K458" s="3"/>
      <c r="L458" s="3"/>
      <c r="M458" s="3"/>
      <c r="N458" s="3"/>
      <c r="O458" s="3"/>
    </row>
    <row r="459" spans="11:15" ht="13" x14ac:dyDescent="0.15">
      <c r="K459" s="3"/>
      <c r="L459" s="3"/>
      <c r="M459" s="3"/>
      <c r="N459" s="3"/>
      <c r="O459" s="3"/>
    </row>
    <row r="460" spans="11:15" ht="13" x14ac:dyDescent="0.15">
      <c r="K460" s="3"/>
      <c r="L460" s="3"/>
      <c r="M460" s="3"/>
      <c r="N460" s="3"/>
      <c r="O460" s="3"/>
    </row>
    <row r="461" spans="11:15" ht="13" x14ac:dyDescent="0.15">
      <c r="K461" s="3"/>
      <c r="L461" s="3"/>
      <c r="M461" s="3"/>
      <c r="N461" s="3"/>
      <c r="O461" s="3"/>
    </row>
    <row r="462" spans="11:15" ht="13" x14ac:dyDescent="0.15">
      <c r="K462" s="3"/>
      <c r="L462" s="3"/>
      <c r="M462" s="3"/>
      <c r="N462" s="3"/>
      <c r="O462" s="3"/>
    </row>
    <row r="463" spans="11:15" ht="13" x14ac:dyDescent="0.15">
      <c r="K463" s="3"/>
      <c r="L463" s="3"/>
      <c r="M463" s="3"/>
      <c r="N463" s="3"/>
      <c r="O463" s="3"/>
    </row>
    <row r="464" spans="11:15" ht="13" x14ac:dyDescent="0.15">
      <c r="K464" s="3"/>
      <c r="L464" s="3"/>
      <c r="M464" s="3"/>
      <c r="N464" s="3"/>
      <c r="O464" s="3"/>
    </row>
    <row r="465" spans="11:15" ht="13" x14ac:dyDescent="0.15">
      <c r="K465" s="3"/>
      <c r="L465" s="3"/>
      <c r="M465" s="3"/>
      <c r="N465" s="3"/>
      <c r="O465" s="3"/>
    </row>
    <row r="466" spans="11:15" ht="13" x14ac:dyDescent="0.15">
      <c r="K466" s="3"/>
      <c r="L466" s="3"/>
      <c r="M466" s="3"/>
      <c r="N466" s="3"/>
      <c r="O466" s="3"/>
    </row>
    <row r="467" spans="11:15" ht="13" x14ac:dyDescent="0.15">
      <c r="K467" s="3"/>
      <c r="L467" s="3"/>
      <c r="M467" s="3"/>
      <c r="N467" s="3"/>
      <c r="O467" s="3"/>
    </row>
    <row r="468" spans="11:15" ht="13" x14ac:dyDescent="0.15">
      <c r="K468" s="3"/>
      <c r="L468" s="3"/>
      <c r="M468" s="3"/>
      <c r="N468" s="3"/>
      <c r="O468" s="3"/>
    </row>
    <row r="469" spans="11:15" ht="13" x14ac:dyDescent="0.15">
      <c r="K469" s="3"/>
      <c r="L469" s="3"/>
      <c r="M469" s="3"/>
      <c r="N469" s="3"/>
      <c r="O469" s="3"/>
    </row>
    <row r="470" spans="11:15" ht="13" x14ac:dyDescent="0.15">
      <c r="K470" s="3"/>
      <c r="L470" s="3"/>
      <c r="M470" s="3"/>
      <c r="N470" s="3"/>
      <c r="O470" s="3"/>
    </row>
    <row r="471" spans="11:15" ht="13" x14ac:dyDescent="0.15">
      <c r="K471" s="3"/>
      <c r="L471" s="3"/>
      <c r="M471" s="3"/>
      <c r="N471" s="3"/>
      <c r="O471" s="3"/>
    </row>
    <row r="472" spans="11:15" ht="13" x14ac:dyDescent="0.15">
      <c r="K472" s="3"/>
      <c r="L472" s="3"/>
      <c r="M472" s="3"/>
      <c r="N472" s="3"/>
      <c r="O472" s="3"/>
    </row>
    <row r="473" spans="11:15" ht="13" x14ac:dyDescent="0.15">
      <c r="K473" s="3"/>
      <c r="L473" s="3"/>
      <c r="M473" s="3"/>
      <c r="N473" s="3"/>
      <c r="O473" s="3"/>
    </row>
    <row r="474" spans="11:15" ht="13" x14ac:dyDescent="0.15">
      <c r="K474" s="3"/>
      <c r="L474" s="3"/>
      <c r="M474" s="3"/>
      <c r="N474" s="3"/>
      <c r="O474" s="3"/>
    </row>
    <row r="475" spans="11:15" ht="13" x14ac:dyDescent="0.15">
      <c r="K475" s="3"/>
      <c r="L475" s="3"/>
      <c r="M475" s="3"/>
      <c r="N475" s="3"/>
      <c r="O475" s="3"/>
    </row>
    <row r="476" spans="11:15" ht="13" x14ac:dyDescent="0.15">
      <c r="K476" s="3"/>
      <c r="L476" s="3"/>
      <c r="M476" s="3"/>
      <c r="N476" s="3"/>
      <c r="O476" s="3"/>
    </row>
    <row r="477" spans="11:15" ht="13" x14ac:dyDescent="0.15">
      <c r="K477" s="3"/>
      <c r="L477" s="3"/>
      <c r="M477" s="3"/>
      <c r="N477" s="3"/>
      <c r="O477" s="3"/>
    </row>
    <row r="478" spans="11:15" ht="13" x14ac:dyDescent="0.15">
      <c r="K478" s="3"/>
      <c r="L478" s="3"/>
      <c r="M478" s="3"/>
      <c r="N478" s="3"/>
      <c r="O478" s="3"/>
    </row>
    <row r="479" spans="11:15" ht="13" x14ac:dyDescent="0.15">
      <c r="K479" s="3"/>
      <c r="L479" s="3"/>
      <c r="M479" s="3"/>
      <c r="N479" s="3"/>
      <c r="O479" s="3"/>
    </row>
    <row r="480" spans="11:15" ht="13" x14ac:dyDescent="0.15">
      <c r="K480" s="3"/>
      <c r="L480" s="3"/>
      <c r="M480" s="3"/>
      <c r="N480" s="3"/>
      <c r="O480" s="3"/>
    </row>
    <row r="481" spans="11:15" ht="13" x14ac:dyDescent="0.15">
      <c r="K481" s="3"/>
      <c r="L481" s="3"/>
      <c r="M481" s="3"/>
      <c r="N481" s="3"/>
      <c r="O481" s="3"/>
    </row>
    <row r="482" spans="11:15" ht="13" x14ac:dyDescent="0.15">
      <c r="K482" s="3"/>
      <c r="L482" s="3"/>
      <c r="M482" s="3"/>
      <c r="N482" s="3"/>
      <c r="O482" s="3"/>
    </row>
    <row r="483" spans="11:15" ht="13" x14ac:dyDescent="0.15">
      <c r="K483" s="3"/>
      <c r="L483" s="3"/>
      <c r="M483" s="3"/>
      <c r="N483" s="3"/>
      <c r="O483" s="3"/>
    </row>
    <row r="484" spans="11:15" ht="13" x14ac:dyDescent="0.15">
      <c r="K484" s="3"/>
      <c r="L484" s="3"/>
      <c r="M484" s="3"/>
      <c r="N484" s="3"/>
      <c r="O484" s="3"/>
    </row>
    <row r="485" spans="11:15" ht="13" x14ac:dyDescent="0.15">
      <c r="K485" s="3"/>
      <c r="L485" s="3"/>
      <c r="M485" s="3"/>
      <c r="N485" s="3"/>
      <c r="O485" s="3"/>
    </row>
    <row r="486" spans="11:15" ht="13" x14ac:dyDescent="0.15">
      <c r="K486" s="3"/>
      <c r="L486" s="3"/>
      <c r="M486" s="3"/>
      <c r="N486" s="3"/>
      <c r="O486" s="3"/>
    </row>
    <row r="487" spans="11:15" ht="13" x14ac:dyDescent="0.15">
      <c r="K487" s="3"/>
      <c r="L487" s="3"/>
      <c r="M487" s="3"/>
      <c r="N487" s="3"/>
      <c r="O487" s="3"/>
    </row>
    <row r="488" spans="11:15" ht="13" x14ac:dyDescent="0.15">
      <c r="K488" s="3"/>
      <c r="L488" s="3"/>
      <c r="M488" s="3"/>
      <c r="N488" s="3"/>
      <c r="O488" s="3"/>
    </row>
    <row r="489" spans="11:15" ht="13" x14ac:dyDescent="0.15">
      <c r="K489" s="3"/>
      <c r="L489" s="3"/>
      <c r="M489" s="3"/>
      <c r="N489" s="3"/>
      <c r="O489" s="3"/>
    </row>
    <row r="490" spans="11:15" ht="13" x14ac:dyDescent="0.15">
      <c r="K490" s="3"/>
      <c r="L490" s="3"/>
      <c r="M490" s="3"/>
      <c r="N490" s="3"/>
      <c r="O490" s="3"/>
    </row>
    <row r="491" spans="11:15" ht="13" x14ac:dyDescent="0.15">
      <c r="K491" s="3"/>
      <c r="L491" s="3"/>
      <c r="M491" s="3"/>
      <c r="N491" s="3"/>
      <c r="O491" s="3"/>
    </row>
    <row r="492" spans="11:15" ht="13" x14ac:dyDescent="0.15">
      <c r="K492" s="3"/>
      <c r="L492" s="3"/>
      <c r="M492" s="3"/>
      <c r="N492" s="3"/>
      <c r="O492" s="3"/>
    </row>
    <row r="493" spans="11:15" ht="13" x14ac:dyDescent="0.15">
      <c r="K493" s="3"/>
      <c r="L493" s="3"/>
      <c r="M493" s="3"/>
      <c r="N493" s="3"/>
      <c r="O493" s="3"/>
    </row>
    <row r="494" spans="11:15" ht="13" x14ac:dyDescent="0.15">
      <c r="K494" s="3"/>
      <c r="L494" s="3"/>
      <c r="M494" s="3"/>
      <c r="N494" s="3"/>
      <c r="O494" s="3"/>
    </row>
    <row r="495" spans="11:15" ht="13" x14ac:dyDescent="0.15">
      <c r="K495" s="3"/>
      <c r="L495" s="3"/>
      <c r="M495" s="3"/>
      <c r="N495" s="3"/>
      <c r="O495" s="3"/>
    </row>
    <row r="496" spans="11:15" ht="13" x14ac:dyDescent="0.15">
      <c r="K496" s="3"/>
      <c r="L496" s="3"/>
      <c r="M496" s="3"/>
      <c r="N496" s="3"/>
      <c r="O496" s="3"/>
    </row>
    <row r="497" spans="11:15" ht="13" x14ac:dyDescent="0.15">
      <c r="K497" s="3"/>
      <c r="L497" s="3"/>
      <c r="M497" s="3"/>
      <c r="N497" s="3"/>
      <c r="O497" s="3"/>
    </row>
    <row r="498" spans="11:15" ht="13" x14ac:dyDescent="0.15">
      <c r="K498" s="3"/>
      <c r="L498" s="3"/>
      <c r="M498" s="3"/>
      <c r="N498" s="3"/>
      <c r="O498" s="3"/>
    </row>
    <row r="499" spans="11:15" ht="13" x14ac:dyDescent="0.15">
      <c r="K499" s="3"/>
      <c r="L499" s="3"/>
      <c r="M499" s="3"/>
      <c r="N499" s="3"/>
      <c r="O499" s="3"/>
    </row>
    <row r="500" spans="11:15" ht="13" x14ac:dyDescent="0.15">
      <c r="K500" s="3"/>
      <c r="L500" s="3"/>
      <c r="M500" s="3"/>
      <c r="N500" s="3"/>
      <c r="O500" s="3"/>
    </row>
    <row r="501" spans="11:15" ht="13" x14ac:dyDescent="0.15">
      <c r="K501" s="3"/>
      <c r="L501" s="3"/>
      <c r="M501" s="3"/>
      <c r="N501" s="3"/>
      <c r="O501" s="3"/>
    </row>
    <row r="502" spans="11:15" ht="13" x14ac:dyDescent="0.15">
      <c r="K502" s="3"/>
      <c r="L502" s="3"/>
      <c r="M502" s="3"/>
      <c r="N502" s="3"/>
      <c r="O502" s="3"/>
    </row>
    <row r="503" spans="11:15" ht="13" x14ac:dyDescent="0.15">
      <c r="K503" s="3"/>
      <c r="L503" s="3"/>
      <c r="M503" s="3"/>
      <c r="N503" s="3"/>
      <c r="O503" s="3"/>
    </row>
    <row r="504" spans="11:15" ht="13" x14ac:dyDescent="0.15">
      <c r="K504" s="3"/>
      <c r="L504" s="3"/>
      <c r="M504" s="3"/>
      <c r="N504" s="3"/>
      <c r="O504" s="3"/>
    </row>
    <row r="505" spans="11:15" ht="13" x14ac:dyDescent="0.15">
      <c r="K505" s="3"/>
      <c r="L505" s="3"/>
      <c r="M505" s="3"/>
      <c r="N505" s="3"/>
      <c r="O505" s="3"/>
    </row>
    <row r="506" spans="11:15" ht="13" x14ac:dyDescent="0.15">
      <c r="K506" s="3"/>
      <c r="L506" s="3"/>
      <c r="M506" s="3"/>
      <c r="N506" s="3"/>
      <c r="O506" s="3"/>
    </row>
    <row r="507" spans="11:15" ht="13" x14ac:dyDescent="0.15">
      <c r="K507" s="3"/>
      <c r="L507" s="3"/>
      <c r="M507" s="3"/>
      <c r="N507" s="3"/>
      <c r="O507" s="3"/>
    </row>
    <row r="508" spans="11:15" ht="13" x14ac:dyDescent="0.15">
      <c r="K508" s="3"/>
      <c r="L508" s="3"/>
      <c r="M508" s="3"/>
      <c r="N508" s="3"/>
      <c r="O508" s="3"/>
    </row>
    <row r="509" spans="11:15" ht="13" x14ac:dyDescent="0.15">
      <c r="K509" s="3"/>
      <c r="L509" s="3"/>
      <c r="M509" s="3"/>
      <c r="N509" s="3"/>
      <c r="O509" s="3"/>
    </row>
    <row r="510" spans="11:15" ht="13" x14ac:dyDescent="0.15">
      <c r="K510" s="3"/>
      <c r="L510" s="3"/>
      <c r="M510" s="3"/>
      <c r="N510" s="3"/>
      <c r="O510" s="3"/>
    </row>
    <row r="511" spans="11:15" ht="13" x14ac:dyDescent="0.15">
      <c r="K511" s="3"/>
      <c r="L511" s="3"/>
      <c r="M511" s="3"/>
      <c r="N511" s="3"/>
      <c r="O511" s="3"/>
    </row>
    <row r="512" spans="11:15" ht="13" x14ac:dyDescent="0.15">
      <c r="K512" s="3"/>
      <c r="L512" s="3"/>
      <c r="M512" s="3"/>
      <c r="N512" s="3"/>
      <c r="O512" s="3"/>
    </row>
    <row r="513" spans="11:15" ht="13" x14ac:dyDescent="0.15">
      <c r="K513" s="3"/>
      <c r="L513" s="3"/>
      <c r="M513" s="3"/>
      <c r="N513" s="3"/>
      <c r="O513" s="3"/>
    </row>
    <row r="514" spans="11:15" ht="13" x14ac:dyDescent="0.15">
      <c r="K514" s="3"/>
      <c r="L514" s="3"/>
      <c r="M514" s="3"/>
      <c r="N514" s="3"/>
      <c r="O514" s="3"/>
    </row>
    <row r="515" spans="11:15" ht="13" x14ac:dyDescent="0.15">
      <c r="K515" s="3"/>
      <c r="L515" s="3"/>
      <c r="M515" s="3"/>
      <c r="N515" s="3"/>
      <c r="O515" s="3"/>
    </row>
    <row r="516" spans="11:15" ht="13" x14ac:dyDescent="0.15">
      <c r="K516" s="3"/>
      <c r="L516" s="3"/>
      <c r="M516" s="3"/>
      <c r="N516" s="3"/>
      <c r="O516" s="3"/>
    </row>
    <row r="517" spans="11:15" ht="13" x14ac:dyDescent="0.15">
      <c r="K517" s="3"/>
      <c r="L517" s="3"/>
      <c r="M517" s="3"/>
      <c r="N517" s="3"/>
      <c r="O517" s="3"/>
    </row>
    <row r="518" spans="11:15" ht="13" x14ac:dyDescent="0.15">
      <c r="K518" s="3"/>
      <c r="L518" s="3"/>
      <c r="M518" s="3"/>
      <c r="N518" s="3"/>
      <c r="O518" s="3"/>
    </row>
    <row r="519" spans="11:15" ht="13" x14ac:dyDescent="0.15">
      <c r="K519" s="3"/>
      <c r="L519" s="3"/>
      <c r="M519" s="3"/>
      <c r="N519" s="3"/>
      <c r="O519" s="3"/>
    </row>
    <row r="520" spans="11:15" ht="13" x14ac:dyDescent="0.15">
      <c r="K520" s="3"/>
      <c r="L520" s="3"/>
      <c r="M520" s="3"/>
      <c r="N520" s="3"/>
      <c r="O520" s="3"/>
    </row>
    <row r="521" spans="11:15" ht="13" x14ac:dyDescent="0.15">
      <c r="K521" s="3"/>
      <c r="L521" s="3"/>
      <c r="M521" s="3"/>
      <c r="N521" s="3"/>
      <c r="O521" s="3"/>
    </row>
    <row r="522" spans="11:15" ht="13" x14ac:dyDescent="0.15">
      <c r="K522" s="3"/>
      <c r="L522" s="3"/>
      <c r="M522" s="3"/>
      <c r="N522" s="3"/>
      <c r="O522" s="3"/>
    </row>
    <row r="523" spans="11:15" ht="13" x14ac:dyDescent="0.15">
      <c r="K523" s="3"/>
      <c r="L523" s="3"/>
      <c r="M523" s="3"/>
      <c r="N523" s="3"/>
      <c r="O523" s="3"/>
    </row>
    <row r="524" spans="11:15" ht="13" x14ac:dyDescent="0.15">
      <c r="K524" s="3"/>
      <c r="L524" s="3"/>
      <c r="M524" s="3"/>
      <c r="N524" s="3"/>
      <c r="O524" s="3"/>
    </row>
    <row r="525" spans="11:15" ht="13" x14ac:dyDescent="0.15">
      <c r="K525" s="3"/>
      <c r="L525" s="3"/>
      <c r="M525" s="3"/>
      <c r="N525" s="3"/>
      <c r="O525" s="3"/>
    </row>
    <row r="526" spans="11:15" ht="13" x14ac:dyDescent="0.15">
      <c r="K526" s="3"/>
      <c r="L526" s="3"/>
      <c r="M526" s="3"/>
      <c r="N526" s="3"/>
      <c r="O526" s="3"/>
    </row>
    <row r="527" spans="11:15" ht="13" x14ac:dyDescent="0.15">
      <c r="K527" s="3"/>
      <c r="L527" s="3"/>
      <c r="M527" s="3"/>
      <c r="N527" s="3"/>
      <c r="O527" s="3"/>
    </row>
    <row r="528" spans="11:15" ht="13" x14ac:dyDescent="0.15">
      <c r="K528" s="3"/>
      <c r="L528" s="3"/>
      <c r="M528" s="3"/>
      <c r="N528" s="3"/>
      <c r="O528" s="3"/>
    </row>
    <row r="529" spans="11:15" ht="13" x14ac:dyDescent="0.15">
      <c r="K529" s="3"/>
      <c r="L529" s="3"/>
      <c r="M529" s="3"/>
      <c r="N529" s="3"/>
      <c r="O529" s="3"/>
    </row>
    <row r="530" spans="11:15" ht="13" x14ac:dyDescent="0.15">
      <c r="K530" s="3"/>
      <c r="L530" s="3"/>
      <c r="M530" s="3"/>
      <c r="N530" s="3"/>
      <c r="O530" s="3"/>
    </row>
    <row r="531" spans="11:15" ht="13" x14ac:dyDescent="0.15">
      <c r="K531" s="3"/>
      <c r="L531" s="3"/>
      <c r="M531" s="3"/>
      <c r="N531" s="3"/>
      <c r="O531" s="3"/>
    </row>
    <row r="532" spans="11:15" ht="13" x14ac:dyDescent="0.15">
      <c r="K532" s="3"/>
      <c r="L532" s="3"/>
      <c r="M532" s="3"/>
      <c r="N532" s="3"/>
      <c r="O532" s="3"/>
    </row>
    <row r="533" spans="11:15" ht="13" x14ac:dyDescent="0.15">
      <c r="K533" s="3"/>
      <c r="L533" s="3"/>
      <c r="M533" s="3"/>
      <c r="N533" s="3"/>
      <c r="O533" s="3"/>
    </row>
    <row r="534" spans="11:15" ht="13" x14ac:dyDescent="0.15">
      <c r="K534" s="3"/>
      <c r="L534" s="3"/>
      <c r="M534" s="3"/>
      <c r="N534" s="3"/>
      <c r="O534" s="3"/>
    </row>
    <row r="535" spans="11:15" ht="13" x14ac:dyDescent="0.15">
      <c r="K535" s="3"/>
      <c r="L535" s="3"/>
      <c r="M535" s="3"/>
      <c r="N535" s="3"/>
      <c r="O535" s="3"/>
    </row>
    <row r="536" spans="11:15" ht="13" x14ac:dyDescent="0.15">
      <c r="K536" s="3"/>
      <c r="L536" s="3"/>
      <c r="M536" s="3"/>
      <c r="N536" s="3"/>
      <c r="O536" s="3"/>
    </row>
    <row r="537" spans="11:15" ht="13" x14ac:dyDescent="0.15">
      <c r="K537" s="3"/>
      <c r="L537" s="3"/>
      <c r="M537" s="3"/>
      <c r="N537" s="3"/>
      <c r="O537" s="3"/>
    </row>
    <row r="538" spans="11:15" ht="13" x14ac:dyDescent="0.15">
      <c r="K538" s="3"/>
      <c r="L538" s="3"/>
      <c r="M538" s="3"/>
      <c r="N538" s="3"/>
      <c r="O538" s="3"/>
    </row>
    <row r="539" spans="11:15" ht="13" x14ac:dyDescent="0.15">
      <c r="K539" s="3"/>
      <c r="L539" s="3"/>
      <c r="M539" s="3"/>
      <c r="N539" s="3"/>
      <c r="O539" s="3"/>
    </row>
    <row r="540" spans="11:15" ht="13" x14ac:dyDescent="0.15">
      <c r="K540" s="3"/>
      <c r="L540" s="3"/>
      <c r="M540" s="3"/>
      <c r="N540" s="3"/>
      <c r="O540" s="3"/>
    </row>
    <row r="541" spans="11:15" ht="13" x14ac:dyDescent="0.15">
      <c r="K541" s="3"/>
      <c r="L541" s="3"/>
      <c r="M541" s="3"/>
      <c r="N541" s="3"/>
      <c r="O541" s="3"/>
    </row>
    <row r="542" spans="11:15" ht="13" x14ac:dyDescent="0.15">
      <c r="K542" s="3"/>
      <c r="L542" s="3"/>
      <c r="M542" s="3"/>
      <c r="N542" s="3"/>
      <c r="O542" s="3"/>
    </row>
    <row r="543" spans="11:15" ht="13" x14ac:dyDescent="0.15">
      <c r="K543" s="3"/>
      <c r="L543" s="3"/>
      <c r="M543" s="3"/>
      <c r="N543" s="3"/>
      <c r="O543" s="3"/>
    </row>
    <row r="544" spans="11:15" ht="13" x14ac:dyDescent="0.15">
      <c r="K544" s="3"/>
      <c r="L544" s="3"/>
      <c r="M544" s="3"/>
      <c r="N544" s="3"/>
      <c r="O544" s="3"/>
    </row>
    <row r="545" spans="11:15" ht="13" x14ac:dyDescent="0.15">
      <c r="K545" s="3"/>
      <c r="L545" s="3"/>
      <c r="M545" s="3"/>
      <c r="N545" s="3"/>
      <c r="O545" s="3"/>
    </row>
    <row r="546" spans="11:15" ht="13" x14ac:dyDescent="0.15">
      <c r="K546" s="3"/>
      <c r="L546" s="3"/>
      <c r="M546" s="3"/>
      <c r="N546" s="3"/>
      <c r="O546" s="3"/>
    </row>
    <row r="547" spans="11:15" ht="13" x14ac:dyDescent="0.15">
      <c r="K547" s="3"/>
      <c r="L547" s="3"/>
      <c r="M547" s="3"/>
      <c r="N547" s="3"/>
      <c r="O547" s="3"/>
    </row>
    <row r="548" spans="11:15" ht="13" x14ac:dyDescent="0.15">
      <c r="K548" s="3"/>
      <c r="L548" s="3"/>
      <c r="M548" s="3"/>
      <c r="N548" s="3"/>
      <c r="O548" s="3"/>
    </row>
    <row r="549" spans="11:15" ht="13" x14ac:dyDescent="0.15">
      <c r="K549" s="3"/>
      <c r="L549" s="3"/>
      <c r="M549" s="3"/>
      <c r="N549" s="3"/>
      <c r="O549" s="3"/>
    </row>
    <row r="550" spans="11:15" ht="13" x14ac:dyDescent="0.15">
      <c r="K550" s="3"/>
      <c r="L550" s="3"/>
      <c r="M550" s="3"/>
      <c r="N550" s="3"/>
      <c r="O550" s="3"/>
    </row>
    <row r="551" spans="11:15" ht="13" x14ac:dyDescent="0.15">
      <c r="K551" s="3"/>
      <c r="L551" s="3"/>
      <c r="M551" s="3"/>
      <c r="N551" s="3"/>
      <c r="O551" s="3"/>
    </row>
    <row r="552" spans="11:15" ht="13" x14ac:dyDescent="0.15">
      <c r="K552" s="3"/>
      <c r="L552" s="3"/>
      <c r="M552" s="3"/>
      <c r="N552" s="3"/>
      <c r="O552" s="3"/>
    </row>
    <row r="553" spans="11:15" ht="13" x14ac:dyDescent="0.15">
      <c r="K553" s="3"/>
      <c r="L553" s="3"/>
      <c r="M553" s="3"/>
      <c r="N553" s="3"/>
      <c r="O553" s="3"/>
    </row>
    <row r="554" spans="11:15" ht="13" x14ac:dyDescent="0.15">
      <c r="K554" s="3"/>
      <c r="L554" s="3"/>
      <c r="M554" s="3"/>
      <c r="N554" s="3"/>
      <c r="O554" s="3"/>
    </row>
    <row r="555" spans="11:15" ht="13" x14ac:dyDescent="0.15">
      <c r="K555" s="3"/>
      <c r="L555" s="3"/>
      <c r="M555" s="3"/>
      <c r="N555" s="3"/>
      <c r="O555" s="3"/>
    </row>
    <row r="556" spans="11:15" ht="13" x14ac:dyDescent="0.15">
      <c r="K556" s="3"/>
      <c r="L556" s="3"/>
      <c r="M556" s="3"/>
      <c r="N556" s="3"/>
      <c r="O556" s="3"/>
    </row>
    <row r="557" spans="11:15" ht="13" x14ac:dyDescent="0.15">
      <c r="K557" s="3"/>
      <c r="L557" s="3"/>
      <c r="M557" s="3"/>
      <c r="N557" s="3"/>
      <c r="O557" s="3"/>
    </row>
    <row r="558" spans="11:15" ht="13" x14ac:dyDescent="0.15">
      <c r="K558" s="3"/>
      <c r="L558" s="3"/>
      <c r="M558" s="3"/>
      <c r="N558" s="3"/>
      <c r="O558" s="3"/>
    </row>
    <row r="559" spans="11:15" ht="13" x14ac:dyDescent="0.15">
      <c r="K559" s="3"/>
      <c r="L559" s="3"/>
      <c r="M559" s="3"/>
      <c r="N559" s="3"/>
      <c r="O559" s="3"/>
    </row>
    <row r="560" spans="11:15" ht="13" x14ac:dyDescent="0.15">
      <c r="K560" s="3"/>
      <c r="L560" s="3"/>
      <c r="M560" s="3"/>
      <c r="N560" s="3"/>
      <c r="O560" s="3"/>
    </row>
    <row r="561" spans="11:15" ht="13" x14ac:dyDescent="0.15">
      <c r="K561" s="3"/>
      <c r="L561" s="3"/>
      <c r="M561" s="3"/>
      <c r="N561" s="3"/>
      <c r="O561" s="3"/>
    </row>
    <row r="562" spans="11:15" ht="13" x14ac:dyDescent="0.15">
      <c r="K562" s="3"/>
      <c r="L562" s="3"/>
      <c r="M562" s="3"/>
      <c r="N562" s="3"/>
      <c r="O562" s="3"/>
    </row>
    <row r="563" spans="11:15" ht="13" x14ac:dyDescent="0.15">
      <c r="K563" s="3"/>
      <c r="L563" s="3"/>
      <c r="M563" s="3"/>
      <c r="N563" s="3"/>
      <c r="O563" s="3"/>
    </row>
    <row r="564" spans="11:15" ht="13" x14ac:dyDescent="0.15">
      <c r="K564" s="3"/>
      <c r="L564" s="3"/>
      <c r="M564" s="3"/>
      <c r="N564" s="3"/>
      <c r="O564" s="3"/>
    </row>
    <row r="565" spans="11:15" ht="13" x14ac:dyDescent="0.15">
      <c r="K565" s="3"/>
      <c r="L565" s="3"/>
      <c r="M565" s="3"/>
      <c r="N565" s="3"/>
      <c r="O565" s="3"/>
    </row>
    <row r="566" spans="11:15" ht="13" x14ac:dyDescent="0.15">
      <c r="K566" s="3"/>
      <c r="L566" s="3"/>
      <c r="M566" s="3"/>
      <c r="N566" s="3"/>
      <c r="O566" s="3"/>
    </row>
    <row r="567" spans="11:15" ht="13" x14ac:dyDescent="0.15">
      <c r="K567" s="3"/>
      <c r="L567" s="3"/>
      <c r="M567" s="3"/>
      <c r="N567" s="3"/>
      <c r="O567" s="3"/>
    </row>
    <row r="568" spans="11:15" ht="13" x14ac:dyDescent="0.15">
      <c r="K568" s="3"/>
      <c r="L568" s="3"/>
      <c r="M568" s="3"/>
      <c r="N568" s="3"/>
      <c r="O568" s="3"/>
    </row>
    <row r="569" spans="11:15" ht="13" x14ac:dyDescent="0.15">
      <c r="K569" s="3"/>
      <c r="L569" s="3"/>
      <c r="M569" s="3"/>
      <c r="N569" s="3"/>
      <c r="O569" s="3"/>
    </row>
    <row r="570" spans="11:15" ht="13" x14ac:dyDescent="0.15">
      <c r="K570" s="3"/>
      <c r="L570" s="3"/>
      <c r="M570" s="3"/>
      <c r="N570" s="3"/>
      <c r="O570" s="3"/>
    </row>
    <row r="571" spans="11:15" ht="13" x14ac:dyDescent="0.15">
      <c r="K571" s="3"/>
      <c r="L571" s="3"/>
      <c r="M571" s="3"/>
      <c r="N571" s="3"/>
      <c r="O571" s="3"/>
    </row>
    <row r="572" spans="11:15" ht="13" x14ac:dyDescent="0.15">
      <c r="K572" s="3"/>
      <c r="L572" s="3"/>
      <c r="M572" s="3"/>
      <c r="N572" s="3"/>
      <c r="O572" s="3"/>
    </row>
    <row r="573" spans="11:15" ht="13" x14ac:dyDescent="0.15">
      <c r="K573" s="3"/>
      <c r="L573" s="3"/>
      <c r="M573" s="3"/>
      <c r="N573" s="3"/>
      <c r="O573" s="3"/>
    </row>
    <row r="574" spans="11:15" ht="13" x14ac:dyDescent="0.15">
      <c r="K574" s="3"/>
      <c r="L574" s="3"/>
      <c r="M574" s="3"/>
      <c r="N574" s="3"/>
      <c r="O574" s="3"/>
    </row>
    <row r="575" spans="11:15" ht="13" x14ac:dyDescent="0.15">
      <c r="K575" s="3"/>
      <c r="L575" s="3"/>
      <c r="M575" s="3"/>
      <c r="N575" s="3"/>
      <c r="O575" s="3"/>
    </row>
    <row r="576" spans="11:15" ht="13" x14ac:dyDescent="0.15">
      <c r="K576" s="3"/>
      <c r="L576" s="3"/>
      <c r="M576" s="3"/>
      <c r="N576" s="3"/>
      <c r="O576" s="3"/>
    </row>
    <row r="577" spans="11:15" ht="13" x14ac:dyDescent="0.15">
      <c r="K577" s="3"/>
      <c r="L577" s="3"/>
      <c r="M577" s="3"/>
      <c r="N577" s="3"/>
      <c r="O577" s="3"/>
    </row>
    <row r="578" spans="11:15" ht="13" x14ac:dyDescent="0.15">
      <c r="K578" s="3"/>
      <c r="L578" s="3"/>
      <c r="M578" s="3"/>
      <c r="N578" s="3"/>
      <c r="O578" s="3"/>
    </row>
    <row r="579" spans="11:15" ht="13" x14ac:dyDescent="0.15">
      <c r="K579" s="3"/>
      <c r="L579" s="3"/>
      <c r="M579" s="3"/>
      <c r="N579" s="3"/>
      <c r="O579" s="3"/>
    </row>
    <row r="580" spans="11:15" ht="13" x14ac:dyDescent="0.15">
      <c r="K580" s="3"/>
      <c r="L580" s="3"/>
      <c r="M580" s="3"/>
      <c r="N580" s="3"/>
      <c r="O580" s="3"/>
    </row>
    <row r="581" spans="11:15" ht="13" x14ac:dyDescent="0.15">
      <c r="K581" s="3"/>
      <c r="L581" s="3"/>
      <c r="M581" s="3"/>
      <c r="N581" s="3"/>
      <c r="O581" s="3"/>
    </row>
    <row r="582" spans="11:15" ht="13" x14ac:dyDescent="0.15">
      <c r="K582" s="3"/>
      <c r="L582" s="3"/>
      <c r="M582" s="3"/>
      <c r="N582" s="3"/>
      <c r="O582" s="3"/>
    </row>
    <row r="583" spans="11:15" ht="13" x14ac:dyDescent="0.15">
      <c r="K583" s="3"/>
      <c r="L583" s="3"/>
      <c r="M583" s="3"/>
      <c r="N583" s="3"/>
      <c r="O583" s="3"/>
    </row>
    <row r="584" spans="11:15" ht="13" x14ac:dyDescent="0.15">
      <c r="K584" s="3"/>
      <c r="L584" s="3"/>
      <c r="M584" s="3"/>
      <c r="N584" s="3"/>
      <c r="O584" s="3"/>
    </row>
    <row r="585" spans="11:15" ht="13" x14ac:dyDescent="0.15">
      <c r="K585" s="3"/>
      <c r="L585" s="3"/>
      <c r="M585" s="3"/>
      <c r="N585" s="3"/>
      <c r="O585" s="3"/>
    </row>
    <row r="586" spans="11:15" ht="13" x14ac:dyDescent="0.15">
      <c r="K586" s="3"/>
      <c r="L586" s="3"/>
      <c r="M586" s="3"/>
      <c r="N586" s="3"/>
      <c r="O586" s="3"/>
    </row>
    <row r="587" spans="11:15" ht="13" x14ac:dyDescent="0.15">
      <c r="K587" s="3"/>
      <c r="L587" s="3"/>
      <c r="M587" s="3"/>
      <c r="N587" s="3"/>
      <c r="O587" s="3"/>
    </row>
    <row r="588" spans="11:15" ht="13" x14ac:dyDescent="0.15">
      <c r="K588" s="3"/>
      <c r="L588" s="3"/>
      <c r="M588" s="3"/>
      <c r="N588" s="3"/>
      <c r="O588" s="3"/>
    </row>
    <row r="589" spans="11:15" ht="13" x14ac:dyDescent="0.15">
      <c r="K589" s="3"/>
      <c r="L589" s="3"/>
      <c r="M589" s="3"/>
      <c r="N589" s="3"/>
      <c r="O589" s="3"/>
    </row>
    <row r="590" spans="11:15" ht="13" x14ac:dyDescent="0.15">
      <c r="K590" s="3"/>
      <c r="L590" s="3"/>
      <c r="M590" s="3"/>
      <c r="N590" s="3"/>
      <c r="O590" s="3"/>
    </row>
    <row r="591" spans="11:15" ht="13" x14ac:dyDescent="0.15">
      <c r="K591" s="3"/>
      <c r="L591" s="3"/>
      <c r="M591" s="3"/>
      <c r="N591" s="3"/>
      <c r="O591" s="3"/>
    </row>
    <row r="592" spans="11:15" ht="13" x14ac:dyDescent="0.15">
      <c r="K592" s="3"/>
      <c r="L592" s="3"/>
      <c r="M592" s="3"/>
      <c r="N592" s="3"/>
      <c r="O592" s="3"/>
    </row>
    <row r="593" spans="11:15" ht="13" x14ac:dyDescent="0.15">
      <c r="K593" s="3"/>
      <c r="L593" s="3"/>
      <c r="M593" s="3"/>
      <c r="N593" s="3"/>
      <c r="O593" s="3"/>
    </row>
    <row r="594" spans="11:15" ht="13" x14ac:dyDescent="0.15">
      <c r="K594" s="3"/>
      <c r="L594" s="3"/>
      <c r="M594" s="3"/>
      <c r="N594" s="3"/>
      <c r="O594" s="3"/>
    </row>
    <row r="595" spans="11:15" ht="13" x14ac:dyDescent="0.15">
      <c r="K595" s="3"/>
      <c r="L595" s="3"/>
      <c r="M595" s="3"/>
      <c r="N595" s="3"/>
      <c r="O595" s="3"/>
    </row>
    <row r="596" spans="11:15" ht="13" x14ac:dyDescent="0.15">
      <c r="K596" s="3"/>
      <c r="L596" s="3"/>
      <c r="M596" s="3"/>
      <c r="N596" s="3"/>
      <c r="O596" s="3"/>
    </row>
    <row r="597" spans="11:15" ht="13" x14ac:dyDescent="0.15">
      <c r="K597" s="3"/>
      <c r="L597" s="3"/>
      <c r="M597" s="3"/>
      <c r="N597" s="3"/>
      <c r="O597" s="3"/>
    </row>
    <row r="598" spans="11:15" ht="13" x14ac:dyDescent="0.15">
      <c r="K598" s="3"/>
      <c r="L598" s="3"/>
      <c r="M598" s="3"/>
      <c r="N598" s="3"/>
      <c r="O598" s="3"/>
    </row>
    <row r="599" spans="11:15" ht="13" x14ac:dyDescent="0.15">
      <c r="K599" s="3"/>
      <c r="L599" s="3"/>
      <c r="M599" s="3"/>
      <c r="N599" s="3"/>
      <c r="O599" s="3"/>
    </row>
    <row r="600" spans="11:15" ht="13" x14ac:dyDescent="0.15">
      <c r="K600" s="3"/>
      <c r="L600" s="3"/>
      <c r="M600" s="3"/>
      <c r="N600" s="3"/>
      <c r="O600" s="3"/>
    </row>
    <row r="601" spans="11:15" ht="13" x14ac:dyDescent="0.15">
      <c r="K601" s="3"/>
      <c r="L601" s="3"/>
      <c r="M601" s="3"/>
      <c r="N601" s="3"/>
      <c r="O601" s="3"/>
    </row>
    <row r="602" spans="11:15" ht="13" x14ac:dyDescent="0.15">
      <c r="K602" s="3"/>
      <c r="L602" s="3"/>
      <c r="M602" s="3"/>
      <c r="N602" s="3"/>
      <c r="O602" s="3"/>
    </row>
    <row r="603" spans="11:15" ht="13" x14ac:dyDescent="0.15">
      <c r="K603" s="3"/>
      <c r="L603" s="3"/>
      <c r="M603" s="3"/>
      <c r="N603" s="3"/>
      <c r="O603" s="3"/>
    </row>
    <row r="604" spans="11:15" ht="13" x14ac:dyDescent="0.15">
      <c r="K604" s="3"/>
      <c r="L604" s="3"/>
      <c r="M604" s="3"/>
      <c r="N604" s="3"/>
      <c r="O604" s="3"/>
    </row>
    <row r="605" spans="11:15" ht="13" x14ac:dyDescent="0.15">
      <c r="K605" s="3"/>
      <c r="L605" s="3"/>
      <c r="M605" s="3"/>
      <c r="N605" s="3"/>
      <c r="O605" s="3"/>
    </row>
    <row r="606" spans="11:15" ht="13" x14ac:dyDescent="0.15">
      <c r="K606" s="3"/>
      <c r="L606" s="3"/>
      <c r="M606" s="3"/>
      <c r="N606" s="3"/>
      <c r="O606" s="3"/>
    </row>
    <row r="607" spans="11:15" ht="13" x14ac:dyDescent="0.15">
      <c r="K607" s="3"/>
      <c r="L607" s="3"/>
      <c r="M607" s="3"/>
      <c r="N607" s="3"/>
      <c r="O607" s="3"/>
    </row>
    <row r="608" spans="11:15" ht="13" x14ac:dyDescent="0.15">
      <c r="K608" s="3"/>
      <c r="L608" s="3"/>
      <c r="M608" s="3"/>
      <c r="N608" s="3"/>
      <c r="O608" s="3"/>
    </row>
    <row r="609" spans="11:15" ht="13" x14ac:dyDescent="0.15">
      <c r="K609" s="3"/>
      <c r="L609" s="3"/>
      <c r="M609" s="3"/>
      <c r="N609" s="3"/>
      <c r="O609" s="3"/>
    </row>
    <row r="610" spans="11:15" ht="13" x14ac:dyDescent="0.15">
      <c r="K610" s="3"/>
      <c r="L610" s="3"/>
      <c r="M610" s="3"/>
      <c r="N610" s="3"/>
      <c r="O610" s="3"/>
    </row>
    <row r="611" spans="11:15" ht="13" x14ac:dyDescent="0.15">
      <c r="K611" s="3"/>
      <c r="L611" s="3"/>
      <c r="M611" s="3"/>
      <c r="N611" s="3"/>
      <c r="O611" s="3"/>
    </row>
    <row r="612" spans="11:15" ht="13" x14ac:dyDescent="0.15">
      <c r="K612" s="3"/>
      <c r="L612" s="3"/>
      <c r="M612" s="3"/>
      <c r="N612" s="3"/>
      <c r="O612" s="3"/>
    </row>
    <row r="613" spans="11:15" ht="13" x14ac:dyDescent="0.15">
      <c r="K613" s="3"/>
      <c r="L613" s="3"/>
      <c r="M613" s="3"/>
      <c r="N613" s="3"/>
      <c r="O613" s="3"/>
    </row>
    <row r="614" spans="11:15" ht="13" x14ac:dyDescent="0.15">
      <c r="K614" s="3"/>
      <c r="L614" s="3"/>
      <c r="M614" s="3"/>
      <c r="N614" s="3"/>
      <c r="O614" s="3"/>
    </row>
    <row r="615" spans="11:15" ht="13" x14ac:dyDescent="0.15">
      <c r="K615" s="3"/>
      <c r="L615" s="3"/>
      <c r="M615" s="3"/>
      <c r="N615" s="3"/>
      <c r="O615" s="3"/>
    </row>
    <row r="616" spans="11:15" ht="13" x14ac:dyDescent="0.15">
      <c r="K616" s="3"/>
      <c r="L616" s="3"/>
      <c r="M616" s="3"/>
      <c r="N616" s="3"/>
      <c r="O616" s="3"/>
    </row>
    <row r="617" spans="11:15" ht="13" x14ac:dyDescent="0.15">
      <c r="K617" s="3"/>
      <c r="L617" s="3"/>
      <c r="M617" s="3"/>
      <c r="N617" s="3"/>
      <c r="O617" s="3"/>
    </row>
    <row r="618" spans="11:15" ht="13" x14ac:dyDescent="0.15">
      <c r="K618" s="3"/>
      <c r="L618" s="3"/>
      <c r="M618" s="3"/>
      <c r="N618" s="3"/>
      <c r="O618" s="3"/>
    </row>
    <row r="619" spans="11:15" ht="13" x14ac:dyDescent="0.15">
      <c r="K619" s="3"/>
      <c r="L619" s="3"/>
      <c r="M619" s="3"/>
      <c r="N619" s="3"/>
      <c r="O619" s="3"/>
    </row>
    <row r="620" spans="11:15" ht="13" x14ac:dyDescent="0.15">
      <c r="K620" s="3"/>
      <c r="L620" s="3"/>
      <c r="M620" s="3"/>
      <c r="N620" s="3"/>
      <c r="O620" s="3"/>
    </row>
    <row r="621" spans="11:15" ht="13" x14ac:dyDescent="0.15">
      <c r="K621" s="3"/>
      <c r="L621" s="3"/>
      <c r="M621" s="3"/>
      <c r="N621" s="3"/>
      <c r="O621" s="3"/>
    </row>
    <row r="622" spans="11:15" ht="13" x14ac:dyDescent="0.15">
      <c r="K622" s="3"/>
      <c r="L622" s="3"/>
      <c r="M622" s="3"/>
      <c r="N622" s="3"/>
      <c r="O622" s="3"/>
    </row>
    <row r="623" spans="11:15" ht="13" x14ac:dyDescent="0.15">
      <c r="K623" s="3"/>
      <c r="L623" s="3"/>
      <c r="M623" s="3"/>
      <c r="N623" s="3"/>
      <c r="O623" s="3"/>
    </row>
    <row r="624" spans="11:15" ht="13" x14ac:dyDescent="0.15">
      <c r="K624" s="3"/>
      <c r="L624" s="3"/>
      <c r="M624" s="3"/>
      <c r="N624" s="3"/>
      <c r="O624" s="3"/>
    </row>
    <row r="625" spans="11:15" ht="13" x14ac:dyDescent="0.15">
      <c r="K625" s="3"/>
      <c r="L625" s="3"/>
      <c r="M625" s="3"/>
      <c r="N625" s="3"/>
      <c r="O625" s="3"/>
    </row>
    <row r="626" spans="11:15" ht="13" x14ac:dyDescent="0.15">
      <c r="K626" s="3"/>
      <c r="L626" s="3"/>
      <c r="M626" s="3"/>
      <c r="N626" s="3"/>
      <c r="O626" s="3"/>
    </row>
    <row r="627" spans="11:15" ht="13" x14ac:dyDescent="0.15">
      <c r="K627" s="3"/>
      <c r="L627" s="3"/>
      <c r="M627" s="3"/>
      <c r="N627" s="3"/>
      <c r="O627" s="3"/>
    </row>
    <row r="628" spans="11:15" ht="13" x14ac:dyDescent="0.15">
      <c r="K628" s="3"/>
      <c r="L628" s="3"/>
      <c r="M628" s="3"/>
      <c r="N628" s="3"/>
      <c r="O628" s="3"/>
    </row>
    <row r="629" spans="11:15" ht="13" x14ac:dyDescent="0.15">
      <c r="K629" s="3"/>
      <c r="L629" s="3"/>
      <c r="M629" s="3"/>
      <c r="N629" s="3"/>
      <c r="O629" s="3"/>
    </row>
    <row r="630" spans="11:15" ht="13" x14ac:dyDescent="0.15">
      <c r="K630" s="3"/>
      <c r="L630" s="3"/>
      <c r="M630" s="3"/>
      <c r="N630" s="3"/>
      <c r="O630" s="3"/>
    </row>
    <row r="631" spans="11:15" ht="13" x14ac:dyDescent="0.15">
      <c r="K631" s="3"/>
      <c r="L631" s="3"/>
      <c r="M631" s="3"/>
      <c r="N631" s="3"/>
      <c r="O631" s="3"/>
    </row>
    <row r="632" spans="11:15" ht="13" x14ac:dyDescent="0.15">
      <c r="K632" s="3"/>
      <c r="L632" s="3"/>
      <c r="M632" s="3"/>
      <c r="N632" s="3"/>
      <c r="O632" s="3"/>
    </row>
    <row r="633" spans="11:15" ht="13" x14ac:dyDescent="0.15">
      <c r="K633" s="3"/>
      <c r="L633" s="3"/>
      <c r="M633" s="3"/>
      <c r="N633" s="3"/>
      <c r="O633" s="3"/>
    </row>
    <row r="634" spans="11:15" ht="13" x14ac:dyDescent="0.15">
      <c r="K634" s="3"/>
      <c r="L634" s="3"/>
      <c r="M634" s="3"/>
      <c r="N634" s="3"/>
      <c r="O634" s="3"/>
    </row>
    <row r="635" spans="11:15" ht="13" x14ac:dyDescent="0.15">
      <c r="K635" s="3"/>
      <c r="L635" s="3"/>
      <c r="M635" s="3"/>
      <c r="N635" s="3"/>
      <c r="O635" s="3"/>
    </row>
    <row r="636" spans="11:15" ht="13" x14ac:dyDescent="0.15">
      <c r="K636" s="3"/>
      <c r="L636" s="3"/>
      <c r="M636" s="3"/>
      <c r="N636" s="3"/>
      <c r="O636" s="3"/>
    </row>
    <row r="637" spans="11:15" ht="13" x14ac:dyDescent="0.15">
      <c r="K637" s="3"/>
      <c r="L637" s="3"/>
      <c r="M637" s="3"/>
      <c r="N637" s="3"/>
      <c r="O637" s="3"/>
    </row>
    <row r="638" spans="11:15" ht="13" x14ac:dyDescent="0.15">
      <c r="K638" s="3"/>
      <c r="L638" s="3"/>
      <c r="M638" s="3"/>
      <c r="N638" s="3"/>
      <c r="O638" s="3"/>
    </row>
    <row r="639" spans="11:15" ht="13" x14ac:dyDescent="0.15">
      <c r="K639" s="3"/>
      <c r="L639" s="3"/>
      <c r="M639" s="3"/>
      <c r="N639" s="3"/>
      <c r="O639" s="3"/>
    </row>
    <row r="640" spans="11:15" ht="13" x14ac:dyDescent="0.15">
      <c r="K640" s="3"/>
      <c r="L640" s="3"/>
      <c r="M640" s="3"/>
      <c r="N640" s="3"/>
      <c r="O640" s="3"/>
    </row>
    <row r="641" spans="11:15" ht="13" x14ac:dyDescent="0.15">
      <c r="K641" s="3"/>
      <c r="L641" s="3"/>
      <c r="M641" s="3"/>
      <c r="N641" s="3"/>
      <c r="O641" s="3"/>
    </row>
    <row r="642" spans="11:15" ht="13" x14ac:dyDescent="0.15">
      <c r="K642" s="3"/>
      <c r="L642" s="3"/>
      <c r="M642" s="3"/>
      <c r="N642" s="3"/>
      <c r="O642" s="3"/>
    </row>
    <row r="643" spans="11:15" ht="13" x14ac:dyDescent="0.15">
      <c r="K643" s="3"/>
      <c r="L643" s="3"/>
      <c r="M643" s="3"/>
      <c r="N643" s="3"/>
      <c r="O643" s="3"/>
    </row>
    <row r="644" spans="11:15" ht="13" x14ac:dyDescent="0.15">
      <c r="K644" s="3"/>
      <c r="L644" s="3"/>
      <c r="M644" s="3"/>
      <c r="N644" s="3"/>
      <c r="O644" s="3"/>
    </row>
    <row r="645" spans="11:15" ht="13" x14ac:dyDescent="0.15">
      <c r="K645" s="3"/>
      <c r="L645" s="3"/>
      <c r="M645" s="3"/>
      <c r="N645" s="3"/>
      <c r="O645" s="3"/>
    </row>
    <row r="646" spans="11:15" ht="13" x14ac:dyDescent="0.15">
      <c r="K646" s="3"/>
      <c r="L646" s="3"/>
      <c r="M646" s="3"/>
      <c r="N646" s="3"/>
      <c r="O646" s="3"/>
    </row>
    <row r="647" spans="11:15" ht="13" x14ac:dyDescent="0.15">
      <c r="K647" s="3"/>
      <c r="L647" s="3"/>
      <c r="M647" s="3"/>
      <c r="N647" s="3"/>
      <c r="O647" s="3"/>
    </row>
    <row r="648" spans="11:15" ht="13" x14ac:dyDescent="0.15">
      <c r="K648" s="3"/>
      <c r="L648" s="3"/>
      <c r="M648" s="3"/>
      <c r="N648" s="3"/>
      <c r="O648" s="3"/>
    </row>
    <row r="649" spans="11:15" ht="13" x14ac:dyDescent="0.15">
      <c r="K649" s="3"/>
      <c r="L649" s="3"/>
      <c r="M649" s="3"/>
      <c r="N649" s="3"/>
      <c r="O649" s="3"/>
    </row>
    <row r="650" spans="11:15" ht="13" x14ac:dyDescent="0.15">
      <c r="K650" s="3"/>
      <c r="L650" s="3"/>
      <c r="M650" s="3"/>
      <c r="N650" s="3"/>
      <c r="O650" s="3"/>
    </row>
    <row r="651" spans="11:15" ht="13" x14ac:dyDescent="0.15">
      <c r="K651" s="3"/>
      <c r="L651" s="3"/>
      <c r="M651" s="3"/>
      <c r="N651" s="3"/>
      <c r="O651" s="3"/>
    </row>
    <row r="652" spans="11:15" ht="13" x14ac:dyDescent="0.15">
      <c r="K652" s="3"/>
      <c r="L652" s="3"/>
      <c r="M652" s="3"/>
      <c r="N652" s="3"/>
      <c r="O652" s="3"/>
    </row>
    <row r="653" spans="11:15" ht="13" x14ac:dyDescent="0.15">
      <c r="K653" s="3"/>
      <c r="L653" s="3"/>
      <c r="M653" s="3"/>
      <c r="N653" s="3"/>
      <c r="O653" s="3"/>
    </row>
    <row r="654" spans="11:15" ht="13" x14ac:dyDescent="0.15">
      <c r="K654" s="3"/>
      <c r="L654" s="3"/>
      <c r="M654" s="3"/>
      <c r="N654" s="3"/>
      <c r="O654" s="3"/>
    </row>
    <row r="655" spans="11:15" ht="13" x14ac:dyDescent="0.15">
      <c r="K655" s="3"/>
      <c r="L655" s="3"/>
      <c r="M655" s="3"/>
      <c r="N655" s="3"/>
      <c r="O655" s="3"/>
    </row>
    <row r="656" spans="11:15" ht="13" x14ac:dyDescent="0.15">
      <c r="K656" s="3"/>
      <c r="L656" s="3"/>
      <c r="M656" s="3"/>
      <c r="N656" s="3"/>
      <c r="O656" s="3"/>
    </row>
    <row r="657" spans="11:15" ht="13" x14ac:dyDescent="0.15">
      <c r="K657" s="3"/>
      <c r="L657" s="3"/>
      <c r="M657" s="3"/>
      <c r="N657" s="3"/>
      <c r="O657" s="3"/>
    </row>
    <row r="658" spans="11:15" ht="13" x14ac:dyDescent="0.15">
      <c r="K658" s="3"/>
      <c r="L658" s="3"/>
      <c r="M658" s="3"/>
      <c r="N658" s="3"/>
      <c r="O658" s="3"/>
    </row>
    <row r="659" spans="11:15" ht="13" x14ac:dyDescent="0.15">
      <c r="K659" s="3"/>
      <c r="L659" s="3"/>
      <c r="M659" s="3"/>
      <c r="N659" s="3"/>
      <c r="O659" s="3"/>
    </row>
    <row r="660" spans="11:15" ht="13" x14ac:dyDescent="0.15">
      <c r="K660" s="3"/>
      <c r="L660" s="3"/>
      <c r="M660" s="3"/>
      <c r="N660" s="3"/>
      <c r="O660" s="3"/>
    </row>
    <row r="661" spans="11:15" ht="13" x14ac:dyDescent="0.15">
      <c r="K661" s="3"/>
      <c r="L661" s="3"/>
      <c r="M661" s="3"/>
      <c r="N661" s="3"/>
      <c r="O661" s="3"/>
    </row>
    <row r="662" spans="11:15" ht="13" x14ac:dyDescent="0.15">
      <c r="K662" s="3"/>
      <c r="L662" s="3"/>
      <c r="M662" s="3"/>
      <c r="N662" s="3"/>
      <c r="O662" s="3"/>
    </row>
    <row r="663" spans="11:15" ht="13" x14ac:dyDescent="0.15">
      <c r="K663" s="3"/>
      <c r="L663" s="3"/>
      <c r="M663" s="3"/>
      <c r="N663" s="3"/>
      <c r="O663" s="3"/>
    </row>
    <row r="664" spans="11:15" ht="13" x14ac:dyDescent="0.15">
      <c r="K664" s="3"/>
      <c r="L664" s="3"/>
      <c r="M664" s="3"/>
      <c r="N664" s="3"/>
      <c r="O664" s="3"/>
    </row>
    <row r="665" spans="11:15" ht="13" x14ac:dyDescent="0.15">
      <c r="K665" s="3"/>
      <c r="L665" s="3"/>
      <c r="M665" s="3"/>
      <c r="N665" s="3"/>
      <c r="O665" s="3"/>
    </row>
    <row r="666" spans="11:15" ht="13" x14ac:dyDescent="0.15">
      <c r="K666" s="3"/>
      <c r="L666" s="3"/>
      <c r="M666" s="3"/>
      <c r="N666" s="3"/>
      <c r="O666" s="3"/>
    </row>
    <row r="667" spans="11:15" ht="13" x14ac:dyDescent="0.15">
      <c r="K667" s="3"/>
      <c r="L667" s="3"/>
      <c r="M667" s="3"/>
      <c r="N667" s="3"/>
      <c r="O667" s="3"/>
    </row>
    <row r="668" spans="11:15" ht="13" x14ac:dyDescent="0.15">
      <c r="K668" s="3"/>
      <c r="L668" s="3"/>
      <c r="M668" s="3"/>
      <c r="N668" s="3"/>
      <c r="O668" s="3"/>
    </row>
    <row r="669" spans="11:15" ht="13" x14ac:dyDescent="0.15">
      <c r="K669" s="3"/>
      <c r="L669" s="3"/>
      <c r="M669" s="3"/>
      <c r="N669" s="3"/>
      <c r="O669" s="3"/>
    </row>
    <row r="670" spans="11:15" ht="13" x14ac:dyDescent="0.15">
      <c r="K670" s="3"/>
      <c r="L670" s="3"/>
      <c r="M670" s="3"/>
      <c r="N670" s="3"/>
      <c r="O670" s="3"/>
    </row>
    <row r="671" spans="11:15" ht="13" x14ac:dyDescent="0.15">
      <c r="K671" s="3"/>
      <c r="L671" s="3"/>
      <c r="M671" s="3"/>
      <c r="N671" s="3"/>
      <c r="O671" s="3"/>
    </row>
    <row r="672" spans="11:15" ht="13" x14ac:dyDescent="0.15">
      <c r="K672" s="3"/>
      <c r="L672" s="3"/>
      <c r="M672" s="3"/>
      <c r="N672" s="3"/>
      <c r="O672" s="3"/>
    </row>
    <row r="673" spans="11:15" ht="13" x14ac:dyDescent="0.15">
      <c r="K673" s="3"/>
      <c r="L673" s="3"/>
      <c r="M673" s="3"/>
      <c r="N673" s="3"/>
      <c r="O673" s="3"/>
    </row>
    <row r="674" spans="11:15" ht="13" x14ac:dyDescent="0.15">
      <c r="K674" s="3"/>
      <c r="L674" s="3"/>
      <c r="M674" s="3"/>
      <c r="N674" s="3"/>
      <c r="O674" s="3"/>
    </row>
    <row r="675" spans="11:15" ht="13" x14ac:dyDescent="0.15">
      <c r="K675" s="3"/>
      <c r="L675" s="3"/>
      <c r="M675" s="3"/>
      <c r="N675" s="3"/>
      <c r="O675" s="3"/>
    </row>
    <row r="676" spans="11:15" ht="13" x14ac:dyDescent="0.15">
      <c r="K676" s="3"/>
      <c r="L676" s="3"/>
      <c r="M676" s="3"/>
      <c r="N676" s="3"/>
      <c r="O676" s="3"/>
    </row>
    <row r="677" spans="11:15" ht="13" x14ac:dyDescent="0.15">
      <c r="K677" s="3"/>
      <c r="L677" s="3"/>
      <c r="M677" s="3"/>
      <c r="N677" s="3"/>
      <c r="O677" s="3"/>
    </row>
    <row r="678" spans="11:15" ht="13" x14ac:dyDescent="0.15">
      <c r="K678" s="3"/>
      <c r="L678" s="3"/>
      <c r="M678" s="3"/>
      <c r="N678" s="3"/>
      <c r="O678" s="3"/>
    </row>
    <row r="679" spans="11:15" ht="13" x14ac:dyDescent="0.15">
      <c r="K679" s="3"/>
      <c r="L679" s="3"/>
      <c r="M679" s="3"/>
      <c r="N679" s="3"/>
      <c r="O679" s="3"/>
    </row>
    <row r="680" spans="11:15" ht="13" x14ac:dyDescent="0.15">
      <c r="K680" s="3"/>
      <c r="L680" s="3"/>
      <c r="M680" s="3"/>
      <c r="N680" s="3"/>
      <c r="O680" s="3"/>
    </row>
    <row r="681" spans="11:15" ht="13" x14ac:dyDescent="0.15">
      <c r="K681" s="3"/>
      <c r="L681" s="3"/>
      <c r="M681" s="3"/>
      <c r="N681" s="3"/>
      <c r="O681" s="3"/>
    </row>
    <row r="682" spans="11:15" ht="13" x14ac:dyDescent="0.15">
      <c r="K682" s="3"/>
      <c r="L682" s="3"/>
      <c r="M682" s="3"/>
      <c r="N682" s="3"/>
      <c r="O682" s="3"/>
    </row>
    <row r="683" spans="11:15" ht="13" x14ac:dyDescent="0.15">
      <c r="K683" s="3"/>
      <c r="L683" s="3"/>
      <c r="M683" s="3"/>
      <c r="N683" s="3"/>
      <c r="O683" s="3"/>
    </row>
    <row r="684" spans="11:15" ht="13" x14ac:dyDescent="0.15">
      <c r="K684" s="3"/>
      <c r="L684" s="3"/>
      <c r="M684" s="3"/>
      <c r="N684" s="3"/>
      <c r="O684" s="3"/>
    </row>
    <row r="685" spans="11:15" ht="13" x14ac:dyDescent="0.15">
      <c r="K685" s="3"/>
      <c r="L685" s="3"/>
      <c r="M685" s="3"/>
      <c r="N685" s="3"/>
      <c r="O685" s="3"/>
    </row>
    <row r="686" spans="11:15" ht="13" x14ac:dyDescent="0.15">
      <c r="K686" s="3"/>
      <c r="L686" s="3"/>
      <c r="M686" s="3"/>
      <c r="N686" s="3"/>
      <c r="O686" s="3"/>
    </row>
    <row r="687" spans="11:15" ht="13" x14ac:dyDescent="0.15">
      <c r="K687" s="3"/>
      <c r="L687" s="3"/>
      <c r="M687" s="3"/>
      <c r="N687" s="3"/>
      <c r="O687" s="3"/>
    </row>
    <row r="688" spans="11:15" ht="13" x14ac:dyDescent="0.15">
      <c r="K688" s="3"/>
      <c r="L688" s="3"/>
      <c r="M688" s="3"/>
      <c r="N688" s="3"/>
      <c r="O688" s="3"/>
    </row>
    <row r="689" spans="11:15" ht="13" x14ac:dyDescent="0.15">
      <c r="K689" s="3"/>
      <c r="L689" s="3"/>
      <c r="M689" s="3"/>
      <c r="N689" s="3"/>
      <c r="O689" s="3"/>
    </row>
    <row r="690" spans="11:15" ht="13" x14ac:dyDescent="0.15">
      <c r="K690" s="3"/>
      <c r="L690" s="3"/>
      <c r="M690" s="3"/>
      <c r="N690" s="3"/>
      <c r="O690" s="3"/>
    </row>
    <row r="691" spans="11:15" ht="13" x14ac:dyDescent="0.15">
      <c r="K691" s="3"/>
      <c r="L691" s="3"/>
      <c r="M691" s="3"/>
      <c r="N691" s="3"/>
      <c r="O691" s="3"/>
    </row>
    <row r="692" spans="11:15" ht="13" x14ac:dyDescent="0.15">
      <c r="K692" s="3"/>
      <c r="L692" s="3"/>
      <c r="M692" s="3"/>
      <c r="N692" s="3"/>
      <c r="O692" s="3"/>
    </row>
    <row r="693" spans="11:15" ht="13" x14ac:dyDescent="0.15">
      <c r="K693" s="3"/>
      <c r="L693" s="3"/>
      <c r="M693" s="3"/>
      <c r="N693" s="3"/>
      <c r="O693" s="3"/>
    </row>
    <row r="694" spans="11:15" ht="13" x14ac:dyDescent="0.15">
      <c r="K694" s="3"/>
      <c r="L694" s="3"/>
      <c r="M694" s="3"/>
      <c r="N694" s="3"/>
      <c r="O694" s="3"/>
    </row>
    <row r="695" spans="11:15" ht="13" x14ac:dyDescent="0.15">
      <c r="K695" s="3"/>
      <c r="L695" s="3"/>
      <c r="M695" s="3"/>
      <c r="N695" s="3"/>
      <c r="O695" s="3"/>
    </row>
    <row r="696" spans="11:15" ht="13" x14ac:dyDescent="0.15">
      <c r="K696" s="3"/>
      <c r="L696" s="3"/>
      <c r="M696" s="3"/>
      <c r="N696" s="3"/>
      <c r="O696" s="3"/>
    </row>
    <row r="697" spans="11:15" ht="13" x14ac:dyDescent="0.15">
      <c r="K697" s="3"/>
      <c r="L697" s="3"/>
      <c r="M697" s="3"/>
      <c r="N697" s="3"/>
      <c r="O697" s="3"/>
    </row>
    <row r="698" spans="11:15" ht="13" x14ac:dyDescent="0.15">
      <c r="K698" s="3"/>
      <c r="L698" s="3"/>
      <c r="M698" s="3"/>
      <c r="N698" s="3"/>
      <c r="O698" s="3"/>
    </row>
    <row r="699" spans="11:15" ht="13" x14ac:dyDescent="0.15">
      <c r="K699" s="3"/>
      <c r="L699" s="3"/>
      <c r="M699" s="3"/>
      <c r="N699" s="3"/>
      <c r="O699" s="3"/>
    </row>
    <row r="700" spans="11:15" ht="13" x14ac:dyDescent="0.15">
      <c r="K700" s="3"/>
      <c r="L700" s="3"/>
      <c r="M700" s="3"/>
      <c r="N700" s="3"/>
      <c r="O700" s="3"/>
    </row>
    <row r="701" spans="11:15" ht="13" x14ac:dyDescent="0.15">
      <c r="K701" s="3"/>
      <c r="L701" s="3"/>
      <c r="M701" s="3"/>
      <c r="N701" s="3"/>
      <c r="O701" s="3"/>
    </row>
    <row r="702" spans="11:15" ht="13" x14ac:dyDescent="0.15">
      <c r="K702" s="3"/>
      <c r="L702" s="3"/>
      <c r="M702" s="3"/>
      <c r="N702" s="3"/>
      <c r="O702" s="3"/>
    </row>
    <row r="703" spans="11:15" ht="13" x14ac:dyDescent="0.15">
      <c r="K703" s="3"/>
      <c r="L703" s="3"/>
      <c r="M703" s="3"/>
      <c r="N703" s="3"/>
      <c r="O703" s="3"/>
    </row>
    <row r="704" spans="11:15" ht="13" x14ac:dyDescent="0.15">
      <c r="K704" s="3"/>
      <c r="L704" s="3"/>
      <c r="M704" s="3"/>
      <c r="N704" s="3"/>
      <c r="O704" s="3"/>
    </row>
    <row r="705" spans="11:15" ht="13" x14ac:dyDescent="0.15">
      <c r="K705" s="3"/>
      <c r="L705" s="3"/>
      <c r="M705" s="3"/>
      <c r="N705" s="3"/>
      <c r="O705" s="3"/>
    </row>
    <row r="706" spans="11:15" ht="13" x14ac:dyDescent="0.15">
      <c r="K706" s="3"/>
      <c r="L706" s="3"/>
      <c r="M706" s="3"/>
      <c r="N706" s="3"/>
      <c r="O706" s="3"/>
    </row>
    <row r="707" spans="11:15" ht="13" x14ac:dyDescent="0.15">
      <c r="K707" s="3"/>
      <c r="L707" s="3"/>
      <c r="M707" s="3"/>
      <c r="N707" s="3"/>
      <c r="O707" s="3"/>
    </row>
    <row r="708" spans="11:15" ht="13" x14ac:dyDescent="0.15">
      <c r="K708" s="3"/>
      <c r="L708" s="3"/>
      <c r="M708" s="3"/>
      <c r="N708" s="3"/>
      <c r="O708" s="3"/>
    </row>
    <row r="709" spans="11:15" ht="13" x14ac:dyDescent="0.15">
      <c r="K709" s="3"/>
      <c r="L709" s="3"/>
      <c r="M709" s="3"/>
      <c r="N709" s="3"/>
      <c r="O709" s="3"/>
    </row>
    <row r="710" spans="11:15" ht="13" x14ac:dyDescent="0.15">
      <c r="K710" s="3"/>
      <c r="L710" s="3"/>
      <c r="M710" s="3"/>
      <c r="N710" s="3"/>
      <c r="O710" s="3"/>
    </row>
    <row r="711" spans="11:15" ht="13" x14ac:dyDescent="0.15">
      <c r="K711" s="3"/>
      <c r="L711" s="3"/>
      <c r="M711" s="3"/>
      <c r="N711" s="3"/>
      <c r="O711" s="3"/>
    </row>
    <row r="712" spans="11:15" ht="13" x14ac:dyDescent="0.15">
      <c r="K712" s="3"/>
      <c r="L712" s="3"/>
      <c r="M712" s="3"/>
      <c r="N712" s="3"/>
      <c r="O712" s="3"/>
    </row>
    <row r="713" spans="11:15" ht="13" x14ac:dyDescent="0.15">
      <c r="K713" s="3"/>
      <c r="L713" s="3"/>
      <c r="M713" s="3"/>
      <c r="N713" s="3"/>
      <c r="O713" s="3"/>
    </row>
    <row r="714" spans="11:15" ht="13" x14ac:dyDescent="0.15">
      <c r="K714" s="3"/>
      <c r="L714" s="3"/>
      <c r="M714" s="3"/>
      <c r="N714" s="3"/>
      <c r="O714" s="3"/>
    </row>
    <row r="715" spans="11:15" ht="13" x14ac:dyDescent="0.15">
      <c r="K715" s="3"/>
      <c r="L715" s="3"/>
      <c r="M715" s="3"/>
      <c r="N715" s="3"/>
      <c r="O715" s="3"/>
    </row>
    <row r="716" spans="11:15" ht="13" x14ac:dyDescent="0.15">
      <c r="K716" s="3"/>
      <c r="L716" s="3"/>
      <c r="M716" s="3"/>
      <c r="N716" s="3"/>
      <c r="O716" s="3"/>
    </row>
    <row r="717" spans="11:15" ht="13" x14ac:dyDescent="0.15">
      <c r="K717" s="3"/>
      <c r="L717" s="3"/>
      <c r="M717" s="3"/>
      <c r="N717" s="3"/>
      <c r="O717" s="3"/>
    </row>
    <row r="718" spans="11:15" ht="13" x14ac:dyDescent="0.15">
      <c r="K718" s="3"/>
      <c r="L718" s="3"/>
      <c r="M718" s="3"/>
      <c r="N718" s="3"/>
      <c r="O718" s="3"/>
    </row>
    <row r="719" spans="11:15" ht="13" x14ac:dyDescent="0.15">
      <c r="K719" s="3"/>
      <c r="L719" s="3"/>
      <c r="M719" s="3"/>
      <c r="N719" s="3"/>
      <c r="O719" s="3"/>
    </row>
    <row r="720" spans="11:15" ht="13" x14ac:dyDescent="0.15">
      <c r="K720" s="3"/>
      <c r="L720" s="3"/>
      <c r="M720" s="3"/>
      <c r="N720" s="3"/>
      <c r="O720" s="3"/>
    </row>
    <row r="721" spans="11:15" ht="13" x14ac:dyDescent="0.15">
      <c r="K721" s="3"/>
      <c r="L721" s="3"/>
      <c r="M721" s="3"/>
      <c r="N721" s="3"/>
      <c r="O721" s="3"/>
    </row>
    <row r="722" spans="11:15" ht="13" x14ac:dyDescent="0.15">
      <c r="K722" s="3"/>
      <c r="L722" s="3"/>
      <c r="M722" s="3"/>
      <c r="N722" s="3"/>
      <c r="O722" s="3"/>
    </row>
    <row r="723" spans="11:15" ht="13" x14ac:dyDescent="0.15">
      <c r="K723" s="3"/>
      <c r="L723" s="3"/>
      <c r="M723" s="3"/>
      <c r="N723" s="3"/>
      <c r="O723" s="3"/>
    </row>
    <row r="724" spans="11:15" ht="13" x14ac:dyDescent="0.15">
      <c r="K724" s="3"/>
      <c r="L724" s="3"/>
      <c r="M724" s="3"/>
      <c r="N724" s="3"/>
      <c r="O724" s="3"/>
    </row>
    <row r="725" spans="11:15" ht="13" x14ac:dyDescent="0.15">
      <c r="K725" s="3"/>
      <c r="L725" s="3"/>
      <c r="M725" s="3"/>
      <c r="N725" s="3"/>
      <c r="O725" s="3"/>
    </row>
    <row r="726" spans="11:15" ht="13" x14ac:dyDescent="0.15">
      <c r="K726" s="3"/>
      <c r="L726" s="3"/>
      <c r="M726" s="3"/>
      <c r="N726" s="3"/>
      <c r="O726" s="3"/>
    </row>
    <row r="727" spans="11:15" ht="13" x14ac:dyDescent="0.15">
      <c r="K727" s="3"/>
      <c r="L727" s="3"/>
      <c r="M727" s="3"/>
      <c r="N727" s="3"/>
      <c r="O727" s="3"/>
    </row>
    <row r="728" spans="11:15" ht="13" x14ac:dyDescent="0.15">
      <c r="K728" s="3"/>
      <c r="L728" s="3"/>
      <c r="M728" s="3"/>
      <c r="N728" s="3"/>
      <c r="O728" s="3"/>
    </row>
    <row r="729" spans="11:15" ht="13" x14ac:dyDescent="0.15">
      <c r="K729" s="3"/>
      <c r="L729" s="3"/>
      <c r="M729" s="3"/>
      <c r="N729" s="3"/>
      <c r="O729" s="3"/>
    </row>
    <row r="730" spans="11:15" ht="13" x14ac:dyDescent="0.15">
      <c r="K730" s="3"/>
      <c r="L730" s="3"/>
      <c r="M730" s="3"/>
      <c r="N730" s="3"/>
      <c r="O730" s="3"/>
    </row>
    <row r="731" spans="11:15" ht="13" x14ac:dyDescent="0.15">
      <c r="K731" s="3"/>
      <c r="L731" s="3"/>
      <c r="M731" s="3"/>
      <c r="N731" s="3"/>
      <c r="O731" s="3"/>
    </row>
    <row r="732" spans="11:15" ht="13" x14ac:dyDescent="0.15">
      <c r="K732" s="3"/>
      <c r="L732" s="3"/>
      <c r="M732" s="3"/>
      <c r="N732" s="3"/>
      <c r="O732" s="3"/>
    </row>
    <row r="733" spans="11:15" ht="13" x14ac:dyDescent="0.15">
      <c r="K733" s="3"/>
      <c r="L733" s="3"/>
      <c r="M733" s="3"/>
      <c r="N733" s="3"/>
      <c r="O733" s="3"/>
    </row>
    <row r="734" spans="11:15" ht="13" x14ac:dyDescent="0.15">
      <c r="K734" s="3"/>
      <c r="L734" s="3"/>
      <c r="M734" s="3"/>
      <c r="N734" s="3"/>
      <c r="O734" s="3"/>
    </row>
    <row r="735" spans="11:15" ht="13" x14ac:dyDescent="0.15">
      <c r="K735" s="3"/>
      <c r="L735" s="3"/>
      <c r="M735" s="3"/>
      <c r="N735" s="3"/>
      <c r="O735" s="3"/>
    </row>
    <row r="736" spans="11:15" ht="13" x14ac:dyDescent="0.15">
      <c r="K736" s="3"/>
      <c r="L736" s="3"/>
      <c r="M736" s="3"/>
      <c r="N736" s="3"/>
      <c r="O736" s="3"/>
    </row>
    <row r="737" spans="11:15" ht="13" x14ac:dyDescent="0.15">
      <c r="K737" s="3"/>
      <c r="L737" s="3"/>
      <c r="M737" s="3"/>
      <c r="N737" s="3"/>
      <c r="O737" s="3"/>
    </row>
    <row r="738" spans="11:15" ht="13" x14ac:dyDescent="0.15">
      <c r="K738" s="3"/>
      <c r="L738" s="3"/>
      <c r="M738" s="3"/>
      <c r="N738" s="3"/>
      <c r="O738" s="3"/>
    </row>
    <row r="739" spans="11:15" ht="13" x14ac:dyDescent="0.15">
      <c r="K739" s="3"/>
      <c r="L739" s="3"/>
      <c r="M739" s="3"/>
      <c r="N739" s="3"/>
      <c r="O739" s="3"/>
    </row>
    <row r="740" spans="11:15" ht="13" x14ac:dyDescent="0.15">
      <c r="K740" s="3"/>
      <c r="L740" s="3"/>
      <c r="M740" s="3"/>
      <c r="N740" s="3"/>
      <c r="O740" s="3"/>
    </row>
    <row r="741" spans="11:15" ht="13" x14ac:dyDescent="0.15">
      <c r="K741" s="3"/>
      <c r="L741" s="3"/>
      <c r="M741" s="3"/>
      <c r="N741" s="3"/>
      <c r="O741" s="3"/>
    </row>
    <row r="742" spans="11:15" ht="13" x14ac:dyDescent="0.15">
      <c r="K742" s="3"/>
      <c r="L742" s="3"/>
      <c r="M742" s="3"/>
      <c r="N742" s="3"/>
      <c r="O742" s="3"/>
    </row>
    <row r="743" spans="11:15" ht="13" x14ac:dyDescent="0.15">
      <c r="K743" s="3"/>
      <c r="L743" s="3"/>
      <c r="M743" s="3"/>
      <c r="N743" s="3"/>
      <c r="O743" s="3"/>
    </row>
    <row r="744" spans="11:15" ht="13" x14ac:dyDescent="0.15">
      <c r="K744" s="3"/>
      <c r="L744" s="3"/>
      <c r="M744" s="3"/>
      <c r="N744" s="3"/>
      <c r="O744" s="3"/>
    </row>
    <row r="745" spans="11:15" ht="13" x14ac:dyDescent="0.15">
      <c r="K745" s="3"/>
      <c r="L745" s="3"/>
      <c r="M745" s="3"/>
      <c r="N745" s="3"/>
      <c r="O745" s="3"/>
    </row>
    <row r="746" spans="11:15" ht="13" x14ac:dyDescent="0.15">
      <c r="K746" s="3"/>
      <c r="L746" s="3"/>
      <c r="M746" s="3"/>
      <c r="N746" s="3"/>
      <c r="O746" s="3"/>
    </row>
    <row r="747" spans="11:15" ht="13" x14ac:dyDescent="0.15">
      <c r="K747" s="3"/>
      <c r="L747" s="3"/>
      <c r="M747" s="3"/>
      <c r="N747" s="3"/>
      <c r="O747" s="3"/>
    </row>
    <row r="748" spans="11:15" ht="13" x14ac:dyDescent="0.15">
      <c r="K748" s="3"/>
      <c r="L748" s="3"/>
      <c r="M748" s="3"/>
      <c r="N748" s="3"/>
      <c r="O748" s="3"/>
    </row>
    <row r="749" spans="11:15" ht="13" x14ac:dyDescent="0.15">
      <c r="K749" s="3"/>
      <c r="L749" s="3"/>
      <c r="M749" s="3"/>
      <c r="N749" s="3"/>
      <c r="O749" s="3"/>
    </row>
    <row r="750" spans="11:15" ht="13" x14ac:dyDescent="0.15">
      <c r="K750" s="3"/>
      <c r="L750" s="3"/>
      <c r="M750" s="3"/>
      <c r="N750" s="3"/>
      <c r="O750" s="3"/>
    </row>
    <row r="751" spans="11:15" ht="13" x14ac:dyDescent="0.15">
      <c r="K751" s="3"/>
      <c r="L751" s="3"/>
      <c r="M751" s="3"/>
      <c r="N751" s="3"/>
      <c r="O751" s="3"/>
    </row>
    <row r="752" spans="11:15" ht="13" x14ac:dyDescent="0.15">
      <c r="K752" s="3"/>
      <c r="L752" s="3"/>
      <c r="M752" s="3"/>
      <c r="N752" s="3"/>
      <c r="O752" s="3"/>
    </row>
    <row r="753" spans="11:15" ht="13" x14ac:dyDescent="0.15">
      <c r="K753" s="3"/>
      <c r="L753" s="3"/>
      <c r="M753" s="3"/>
      <c r="N753" s="3"/>
      <c r="O753" s="3"/>
    </row>
    <row r="754" spans="11:15" ht="13" x14ac:dyDescent="0.15">
      <c r="K754" s="3"/>
      <c r="L754" s="3"/>
      <c r="M754" s="3"/>
      <c r="N754" s="3"/>
      <c r="O754" s="3"/>
    </row>
    <row r="755" spans="11:15" ht="13" x14ac:dyDescent="0.15">
      <c r="K755" s="3"/>
      <c r="L755" s="3"/>
      <c r="M755" s="3"/>
      <c r="N755" s="3"/>
      <c r="O755" s="3"/>
    </row>
    <row r="756" spans="11:15" ht="13" x14ac:dyDescent="0.15">
      <c r="K756" s="3"/>
      <c r="L756" s="3"/>
      <c r="M756" s="3"/>
      <c r="N756" s="3"/>
      <c r="O756" s="3"/>
    </row>
    <row r="757" spans="11:15" ht="13" x14ac:dyDescent="0.15">
      <c r="K757" s="3"/>
      <c r="L757" s="3"/>
      <c r="M757" s="3"/>
      <c r="N757" s="3"/>
      <c r="O757" s="3"/>
    </row>
    <row r="758" spans="11:15" ht="13" x14ac:dyDescent="0.15">
      <c r="K758" s="3"/>
      <c r="L758" s="3"/>
      <c r="M758" s="3"/>
      <c r="N758" s="3"/>
      <c r="O758" s="3"/>
    </row>
    <row r="759" spans="11:15" ht="13" x14ac:dyDescent="0.15">
      <c r="K759" s="3"/>
      <c r="L759" s="3"/>
      <c r="M759" s="3"/>
      <c r="N759" s="3"/>
      <c r="O759" s="3"/>
    </row>
    <row r="760" spans="11:15" ht="13" x14ac:dyDescent="0.15">
      <c r="K760" s="3"/>
      <c r="L760" s="3"/>
      <c r="M760" s="3"/>
      <c r="N760" s="3"/>
      <c r="O760" s="3"/>
    </row>
    <row r="761" spans="11:15" ht="13" x14ac:dyDescent="0.15">
      <c r="K761" s="3"/>
      <c r="L761" s="3"/>
      <c r="M761" s="3"/>
      <c r="N761" s="3"/>
      <c r="O761" s="3"/>
    </row>
    <row r="762" spans="11:15" ht="13" x14ac:dyDescent="0.15">
      <c r="K762" s="3"/>
      <c r="L762" s="3"/>
      <c r="M762" s="3"/>
      <c r="N762" s="3"/>
      <c r="O762" s="3"/>
    </row>
    <row r="763" spans="11:15" ht="13" x14ac:dyDescent="0.15">
      <c r="K763" s="3"/>
      <c r="L763" s="3"/>
      <c r="M763" s="3"/>
      <c r="N763" s="3"/>
      <c r="O763" s="3"/>
    </row>
    <row r="764" spans="11:15" ht="13" x14ac:dyDescent="0.15">
      <c r="K764" s="3"/>
      <c r="L764" s="3"/>
      <c r="M764" s="3"/>
      <c r="N764" s="3"/>
      <c r="O764" s="3"/>
    </row>
    <row r="765" spans="11:15" ht="13" x14ac:dyDescent="0.15">
      <c r="K765" s="3"/>
      <c r="L765" s="3"/>
      <c r="M765" s="3"/>
      <c r="N765" s="3"/>
      <c r="O765" s="3"/>
    </row>
    <row r="766" spans="11:15" ht="13" x14ac:dyDescent="0.15">
      <c r="K766" s="3"/>
      <c r="L766" s="3"/>
      <c r="M766" s="3"/>
      <c r="N766" s="3"/>
      <c r="O766" s="3"/>
    </row>
    <row r="767" spans="11:15" ht="13" x14ac:dyDescent="0.15">
      <c r="K767" s="3"/>
      <c r="L767" s="3"/>
      <c r="M767" s="3"/>
      <c r="N767" s="3"/>
      <c r="O767" s="3"/>
    </row>
    <row r="768" spans="11:15" ht="13" x14ac:dyDescent="0.15">
      <c r="K768" s="3"/>
      <c r="L768" s="3"/>
      <c r="M768" s="3"/>
      <c r="N768" s="3"/>
      <c r="O768" s="3"/>
    </row>
    <row r="769" spans="11:15" ht="13" x14ac:dyDescent="0.15">
      <c r="K769" s="3"/>
      <c r="L769" s="3"/>
      <c r="M769" s="3"/>
      <c r="N769" s="3"/>
      <c r="O769" s="3"/>
    </row>
    <row r="770" spans="11:15" ht="13" x14ac:dyDescent="0.15">
      <c r="K770" s="3"/>
      <c r="L770" s="3"/>
      <c r="M770" s="3"/>
      <c r="N770" s="3"/>
      <c r="O770" s="3"/>
    </row>
    <row r="771" spans="11:15" ht="13" x14ac:dyDescent="0.15">
      <c r="K771" s="3"/>
      <c r="L771" s="3"/>
      <c r="M771" s="3"/>
      <c r="N771" s="3"/>
      <c r="O771" s="3"/>
    </row>
    <row r="772" spans="11:15" ht="13" x14ac:dyDescent="0.15">
      <c r="K772" s="3"/>
      <c r="L772" s="3"/>
      <c r="M772" s="3"/>
      <c r="N772" s="3"/>
      <c r="O772" s="3"/>
    </row>
    <row r="773" spans="11:15" ht="13" x14ac:dyDescent="0.15">
      <c r="K773" s="3"/>
      <c r="L773" s="3"/>
      <c r="M773" s="3"/>
      <c r="N773" s="3"/>
      <c r="O773" s="3"/>
    </row>
    <row r="774" spans="11:15" ht="13" x14ac:dyDescent="0.15">
      <c r="K774" s="3"/>
      <c r="L774" s="3"/>
      <c r="M774" s="3"/>
      <c r="N774" s="3"/>
      <c r="O774" s="3"/>
    </row>
    <row r="775" spans="11:15" ht="13" x14ac:dyDescent="0.15">
      <c r="K775" s="3"/>
      <c r="L775" s="3"/>
      <c r="M775" s="3"/>
      <c r="N775" s="3"/>
      <c r="O775" s="3"/>
    </row>
    <row r="776" spans="11:15" ht="13" x14ac:dyDescent="0.15">
      <c r="K776" s="3"/>
      <c r="L776" s="3"/>
      <c r="M776" s="3"/>
      <c r="N776" s="3"/>
      <c r="O776" s="3"/>
    </row>
    <row r="777" spans="11:15" ht="13" x14ac:dyDescent="0.15">
      <c r="K777" s="3"/>
      <c r="L777" s="3"/>
      <c r="M777" s="3"/>
      <c r="N777" s="3"/>
      <c r="O777" s="3"/>
    </row>
    <row r="778" spans="11:15" ht="13" x14ac:dyDescent="0.15">
      <c r="K778" s="3"/>
      <c r="L778" s="3"/>
      <c r="M778" s="3"/>
      <c r="N778" s="3"/>
      <c r="O778" s="3"/>
    </row>
    <row r="779" spans="11:15" ht="13" x14ac:dyDescent="0.15">
      <c r="K779" s="3"/>
      <c r="L779" s="3"/>
      <c r="M779" s="3"/>
      <c r="N779" s="3"/>
      <c r="O779" s="3"/>
    </row>
    <row r="780" spans="11:15" ht="13" x14ac:dyDescent="0.15">
      <c r="K780" s="3"/>
      <c r="L780" s="3"/>
      <c r="M780" s="3"/>
      <c r="N780" s="3"/>
      <c r="O780" s="3"/>
    </row>
    <row r="781" spans="11:15" ht="13" x14ac:dyDescent="0.15">
      <c r="K781" s="3"/>
      <c r="L781" s="3"/>
      <c r="M781" s="3"/>
      <c r="N781" s="3"/>
      <c r="O781" s="3"/>
    </row>
    <row r="782" spans="11:15" ht="13" x14ac:dyDescent="0.15">
      <c r="K782" s="3"/>
      <c r="L782" s="3"/>
      <c r="M782" s="3"/>
      <c r="N782" s="3"/>
      <c r="O782" s="3"/>
    </row>
    <row r="783" spans="11:15" ht="13" x14ac:dyDescent="0.15">
      <c r="K783" s="3"/>
      <c r="L783" s="3"/>
      <c r="M783" s="3"/>
      <c r="N783" s="3"/>
      <c r="O783" s="3"/>
    </row>
    <row r="784" spans="11:15" ht="13" x14ac:dyDescent="0.15">
      <c r="K784" s="3"/>
      <c r="L784" s="3"/>
      <c r="M784" s="3"/>
      <c r="N784" s="3"/>
      <c r="O784" s="3"/>
    </row>
    <row r="785" spans="11:15" ht="13" x14ac:dyDescent="0.15">
      <c r="K785" s="3"/>
      <c r="L785" s="3"/>
      <c r="M785" s="3"/>
      <c r="N785" s="3"/>
      <c r="O785" s="3"/>
    </row>
    <row r="786" spans="11:15" ht="13" x14ac:dyDescent="0.15">
      <c r="K786" s="3"/>
      <c r="L786" s="3"/>
      <c r="M786" s="3"/>
      <c r="N786" s="3"/>
      <c r="O786" s="3"/>
    </row>
    <row r="787" spans="11:15" ht="13" x14ac:dyDescent="0.15">
      <c r="K787" s="3"/>
      <c r="L787" s="3"/>
      <c r="M787" s="3"/>
      <c r="N787" s="3"/>
      <c r="O787" s="3"/>
    </row>
    <row r="788" spans="11:15" ht="13" x14ac:dyDescent="0.15">
      <c r="K788" s="3"/>
      <c r="L788" s="3"/>
      <c r="M788" s="3"/>
      <c r="N788" s="3"/>
      <c r="O788" s="3"/>
    </row>
    <row r="789" spans="11:15" ht="13" x14ac:dyDescent="0.15">
      <c r="K789" s="3"/>
      <c r="L789" s="3"/>
      <c r="M789" s="3"/>
      <c r="N789" s="3"/>
      <c r="O789" s="3"/>
    </row>
    <row r="790" spans="11:15" ht="13" x14ac:dyDescent="0.15">
      <c r="K790" s="3"/>
      <c r="L790" s="3"/>
      <c r="M790" s="3"/>
      <c r="N790" s="3"/>
      <c r="O790" s="3"/>
    </row>
    <row r="791" spans="11:15" ht="13" x14ac:dyDescent="0.15">
      <c r="K791" s="3"/>
      <c r="L791" s="3"/>
      <c r="M791" s="3"/>
      <c r="N791" s="3"/>
      <c r="O791" s="3"/>
    </row>
    <row r="792" spans="11:15" ht="13" x14ac:dyDescent="0.15">
      <c r="K792" s="3"/>
      <c r="L792" s="3"/>
      <c r="M792" s="3"/>
      <c r="N792" s="3"/>
      <c r="O792" s="3"/>
    </row>
    <row r="793" spans="11:15" ht="13" x14ac:dyDescent="0.15">
      <c r="K793" s="3"/>
      <c r="L793" s="3"/>
      <c r="M793" s="3"/>
      <c r="N793" s="3"/>
      <c r="O793" s="3"/>
    </row>
    <row r="794" spans="11:15" ht="13" x14ac:dyDescent="0.15">
      <c r="K794" s="3"/>
      <c r="L794" s="3"/>
      <c r="M794" s="3"/>
      <c r="N794" s="3"/>
      <c r="O794" s="3"/>
    </row>
    <row r="795" spans="11:15" ht="13" x14ac:dyDescent="0.15">
      <c r="K795" s="3"/>
      <c r="L795" s="3"/>
      <c r="M795" s="3"/>
      <c r="N795" s="3"/>
      <c r="O795" s="3"/>
    </row>
    <row r="796" spans="11:15" ht="13" x14ac:dyDescent="0.15">
      <c r="K796" s="3"/>
      <c r="L796" s="3"/>
      <c r="M796" s="3"/>
      <c r="N796" s="3"/>
      <c r="O796" s="3"/>
    </row>
    <row r="797" spans="11:15" ht="13" x14ac:dyDescent="0.15">
      <c r="K797" s="3"/>
      <c r="L797" s="3"/>
      <c r="M797" s="3"/>
      <c r="N797" s="3"/>
      <c r="O797" s="3"/>
    </row>
    <row r="798" spans="11:15" ht="13" x14ac:dyDescent="0.15">
      <c r="K798" s="3"/>
      <c r="L798" s="3"/>
      <c r="M798" s="3"/>
      <c r="N798" s="3"/>
      <c r="O798" s="3"/>
    </row>
    <row r="799" spans="11:15" ht="13" x14ac:dyDescent="0.15">
      <c r="K799" s="3"/>
      <c r="L799" s="3"/>
      <c r="M799" s="3"/>
      <c r="N799" s="3"/>
      <c r="O799" s="3"/>
    </row>
    <row r="800" spans="11:15" ht="13" x14ac:dyDescent="0.15">
      <c r="K800" s="3"/>
      <c r="L800" s="3"/>
      <c r="M800" s="3"/>
      <c r="N800" s="3"/>
      <c r="O800" s="3"/>
    </row>
    <row r="801" spans="11:15" ht="13" x14ac:dyDescent="0.15">
      <c r="K801" s="3"/>
      <c r="L801" s="3"/>
      <c r="M801" s="3"/>
      <c r="N801" s="3"/>
      <c r="O801" s="3"/>
    </row>
    <row r="802" spans="11:15" ht="13" x14ac:dyDescent="0.15">
      <c r="K802" s="3"/>
      <c r="L802" s="3"/>
      <c r="M802" s="3"/>
      <c r="N802" s="3"/>
      <c r="O802" s="3"/>
    </row>
    <row r="803" spans="11:15" ht="13" x14ac:dyDescent="0.15">
      <c r="K803" s="3"/>
      <c r="L803" s="3"/>
      <c r="M803" s="3"/>
      <c r="N803" s="3"/>
      <c r="O803" s="3"/>
    </row>
    <row r="804" spans="11:15" ht="13" x14ac:dyDescent="0.15">
      <c r="K804" s="3"/>
      <c r="L804" s="3"/>
      <c r="M804" s="3"/>
      <c r="N804" s="3"/>
      <c r="O804" s="3"/>
    </row>
    <row r="805" spans="11:15" ht="13" x14ac:dyDescent="0.15">
      <c r="K805" s="3"/>
      <c r="L805" s="3"/>
      <c r="M805" s="3"/>
      <c r="N805" s="3"/>
      <c r="O805" s="3"/>
    </row>
    <row r="806" spans="11:15" ht="13" x14ac:dyDescent="0.15">
      <c r="K806" s="3"/>
      <c r="L806" s="3"/>
      <c r="M806" s="3"/>
      <c r="N806" s="3"/>
      <c r="O806" s="3"/>
    </row>
    <row r="807" spans="11:15" ht="13" x14ac:dyDescent="0.15">
      <c r="K807" s="3"/>
      <c r="L807" s="3"/>
      <c r="M807" s="3"/>
      <c r="N807" s="3"/>
      <c r="O807" s="3"/>
    </row>
    <row r="808" spans="11:15" ht="13" x14ac:dyDescent="0.15">
      <c r="K808" s="3"/>
      <c r="L808" s="3"/>
      <c r="M808" s="3"/>
      <c r="N808" s="3"/>
      <c r="O808" s="3"/>
    </row>
    <row r="809" spans="11:15" ht="13" x14ac:dyDescent="0.15">
      <c r="K809" s="3"/>
      <c r="L809" s="3"/>
      <c r="M809" s="3"/>
      <c r="N809" s="3"/>
      <c r="O809" s="3"/>
    </row>
    <row r="810" spans="11:15" ht="13" x14ac:dyDescent="0.15">
      <c r="K810" s="3"/>
      <c r="L810" s="3"/>
      <c r="M810" s="3"/>
      <c r="N810" s="3"/>
      <c r="O810" s="3"/>
    </row>
    <row r="811" spans="11:15" ht="13" x14ac:dyDescent="0.15">
      <c r="K811" s="3"/>
      <c r="L811" s="3"/>
      <c r="M811" s="3"/>
      <c r="N811" s="3"/>
      <c r="O811" s="3"/>
    </row>
    <row r="812" spans="11:15" ht="13" x14ac:dyDescent="0.15">
      <c r="K812" s="3"/>
      <c r="L812" s="3"/>
      <c r="M812" s="3"/>
      <c r="N812" s="3"/>
      <c r="O812" s="3"/>
    </row>
    <row r="813" spans="11:15" ht="13" x14ac:dyDescent="0.15">
      <c r="K813" s="3"/>
      <c r="L813" s="3"/>
      <c r="M813" s="3"/>
      <c r="N813" s="3"/>
      <c r="O813" s="3"/>
    </row>
    <row r="814" spans="11:15" ht="13" x14ac:dyDescent="0.15">
      <c r="K814" s="3"/>
      <c r="L814" s="3"/>
      <c r="M814" s="3"/>
      <c r="N814" s="3"/>
      <c r="O814" s="3"/>
    </row>
    <row r="815" spans="11:15" ht="13" x14ac:dyDescent="0.15">
      <c r="K815" s="3"/>
      <c r="L815" s="3"/>
      <c r="M815" s="3"/>
      <c r="N815" s="3"/>
      <c r="O815" s="3"/>
    </row>
    <row r="816" spans="11:15" ht="13" x14ac:dyDescent="0.15">
      <c r="K816" s="3"/>
      <c r="L816" s="3"/>
      <c r="M816" s="3"/>
      <c r="N816" s="3"/>
      <c r="O816" s="3"/>
    </row>
    <row r="817" spans="11:15" ht="13" x14ac:dyDescent="0.15">
      <c r="K817" s="3"/>
      <c r="L817" s="3"/>
      <c r="M817" s="3"/>
      <c r="N817" s="3"/>
      <c r="O817" s="3"/>
    </row>
    <row r="818" spans="11:15" ht="13" x14ac:dyDescent="0.15">
      <c r="K818" s="3"/>
      <c r="L818" s="3"/>
      <c r="M818" s="3"/>
      <c r="N818" s="3"/>
      <c r="O818" s="3"/>
    </row>
    <row r="819" spans="11:15" ht="13" x14ac:dyDescent="0.15">
      <c r="K819" s="3"/>
      <c r="L819" s="3"/>
      <c r="M819" s="3"/>
      <c r="N819" s="3"/>
      <c r="O819" s="3"/>
    </row>
    <row r="820" spans="11:15" ht="13" x14ac:dyDescent="0.15">
      <c r="K820" s="3"/>
      <c r="L820" s="3"/>
      <c r="M820" s="3"/>
      <c r="N820" s="3"/>
      <c r="O820" s="3"/>
    </row>
    <row r="821" spans="11:15" ht="13" x14ac:dyDescent="0.15">
      <c r="K821" s="3"/>
      <c r="L821" s="3"/>
      <c r="M821" s="3"/>
      <c r="N821" s="3"/>
      <c r="O821" s="3"/>
    </row>
    <row r="822" spans="11:15" ht="13" x14ac:dyDescent="0.15">
      <c r="K822" s="3"/>
      <c r="L822" s="3"/>
      <c r="M822" s="3"/>
      <c r="N822" s="3"/>
      <c r="O822" s="3"/>
    </row>
    <row r="823" spans="11:15" ht="13" x14ac:dyDescent="0.15">
      <c r="K823" s="3"/>
      <c r="L823" s="3"/>
      <c r="M823" s="3"/>
      <c r="N823" s="3"/>
      <c r="O823" s="3"/>
    </row>
    <row r="824" spans="11:15" ht="13" x14ac:dyDescent="0.15">
      <c r="K824" s="3"/>
      <c r="L824" s="3"/>
      <c r="M824" s="3"/>
      <c r="N824" s="3"/>
      <c r="O824" s="3"/>
    </row>
    <row r="825" spans="11:15" ht="13" x14ac:dyDescent="0.15">
      <c r="K825" s="3"/>
      <c r="L825" s="3"/>
      <c r="M825" s="3"/>
      <c r="N825" s="3"/>
      <c r="O825" s="3"/>
    </row>
    <row r="826" spans="11:15" ht="13" x14ac:dyDescent="0.15">
      <c r="K826" s="3"/>
      <c r="L826" s="3"/>
      <c r="M826" s="3"/>
      <c r="N826" s="3"/>
      <c r="O826" s="3"/>
    </row>
    <row r="827" spans="11:15" ht="13" x14ac:dyDescent="0.15">
      <c r="K827" s="3"/>
      <c r="L827" s="3"/>
      <c r="M827" s="3"/>
      <c r="N827" s="3"/>
      <c r="O827" s="3"/>
    </row>
    <row r="828" spans="11:15" ht="13" x14ac:dyDescent="0.15">
      <c r="K828" s="3"/>
      <c r="L828" s="3"/>
      <c r="M828" s="3"/>
      <c r="N828" s="3"/>
      <c r="O828" s="3"/>
    </row>
    <row r="829" spans="11:15" ht="13" x14ac:dyDescent="0.15">
      <c r="K829" s="3"/>
      <c r="L829" s="3"/>
      <c r="M829" s="3"/>
      <c r="N829" s="3"/>
      <c r="O829" s="3"/>
    </row>
    <row r="830" spans="11:15" ht="13" x14ac:dyDescent="0.15">
      <c r="K830" s="3"/>
      <c r="L830" s="3"/>
      <c r="M830" s="3"/>
      <c r="N830" s="3"/>
      <c r="O830" s="3"/>
    </row>
    <row r="831" spans="11:15" ht="13" x14ac:dyDescent="0.15">
      <c r="K831" s="3"/>
      <c r="L831" s="3"/>
      <c r="M831" s="3"/>
      <c r="N831" s="3"/>
      <c r="O831" s="3"/>
    </row>
    <row r="832" spans="11:15" ht="13" x14ac:dyDescent="0.15">
      <c r="K832" s="3"/>
      <c r="L832" s="3"/>
      <c r="M832" s="3"/>
      <c r="N832" s="3"/>
      <c r="O832" s="3"/>
    </row>
    <row r="833" spans="11:15" ht="13" x14ac:dyDescent="0.15">
      <c r="K833" s="3"/>
      <c r="L833" s="3"/>
      <c r="M833" s="3"/>
      <c r="N833" s="3"/>
      <c r="O833" s="3"/>
    </row>
    <row r="834" spans="11:15" ht="13" x14ac:dyDescent="0.15">
      <c r="K834" s="3"/>
      <c r="L834" s="3"/>
      <c r="M834" s="3"/>
      <c r="N834" s="3"/>
      <c r="O834" s="3"/>
    </row>
    <row r="835" spans="11:15" ht="13" x14ac:dyDescent="0.15">
      <c r="K835" s="3"/>
      <c r="L835" s="3"/>
      <c r="M835" s="3"/>
      <c r="N835" s="3"/>
      <c r="O835" s="3"/>
    </row>
    <row r="836" spans="11:15" ht="13" x14ac:dyDescent="0.15">
      <c r="K836" s="3"/>
      <c r="L836" s="3"/>
      <c r="M836" s="3"/>
      <c r="N836" s="3"/>
      <c r="O836" s="3"/>
    </row>
    <row r="837" spans="11:15" ht="13" x14ac:dyDescent="0.15">
      <c r="K837" s="3"/>
      <c r="L837" s="3"/>
      <c r="M837" s="3"/>
      <c r="N837" s="3"/>
      <c r="O837" s="3"/>
    </row>
    <row r="838" spans="11:15" ht="13" x14ac:dyDescent="0.15">
      <c r="K838" s="3"/>
      <c r="L838" s="3"/>
      <c r="M838" s="3"/>
      <c r="N838" s="3"/>
      <c r="O838" s="3"/>
    </row>
    <row r="839" spans="11:15" ht="13" x14ac:dyDescent="0.15">
      <c r="K839" s="3"/>
      <c r="L839" s="3"/>
      <c r="M839" s="3"/>
      <c r="N839" s="3"/>
      <c r="O839" s="3"/>
    </row>
    <row r="840" spans="11:15" ht="13" x14ac:dyDescent="0.15">
      <c r="K840" s="3"/>
      <c r="L840" s="3"/>
      <c r="M840" s="3"/>
      <c r="N840" s="3"/>
      <c r="O840" s="3"/>
    </row>
    <row r="841" spans="11:15" ht="13" x14ac:dyDescent="0.15">
      <c r="K841" s="3"/>
      <c r="L841" s="3"/>
      <c r="M841" s="3"/>
      <c r="N841" s="3"/>
      <c r="O841" s="3"/>
    </row>
    <row r="842" spans="11:15" ht="13" x14ac:dyDescent="0.15">
      <c r="K842" s="3"/>
      <c r="L842" s="3"/>
      <c r="M842" s="3"/>
      <c r="N842" s="3"/>
      <c r="O842" s="3"/>
    </row>
    <row r="843" spans="11:15" ht="13" x14ac:dyDescent="0.15">
      <c r="K843" s="3"/>
      <c r="L843" s="3"/>
      <c r="M843" s="3"/>
      <c r="N843" s="3"/>
      <c r="O843" s="3"/>
    </row>
    <row r="844" spans="11:15" ht="13" x14ac:dyDescent="0.15">
      <c r="K844" s="3"/>
      <c r="L844" s="3"/>
      <c r="M844" s="3"/>
      <c r="N844" s="3"/>
      <c r="O844" s="3"/>
    </row>
    <row r="845" spans="11:15" ht="13" x14ac:dyDescent="0.15">
      <c r="K845" s="3"/>
      <c r="L845" s="3"/>
      <c r="M845" s="3"/>
      <c r="N845" s="3"/>
      <c r="O845" s="3"/>
    </row>
    <row r="846" spans="11:15" ht="13" x14ac:dyDescent="0.15">
      <c r="K846" s="3"/>
      <c r="L846" s="3"/>
      <c r="M846" s="3"/>
      <c r="N846" s="3"/>
      <c r="O846" s="3"/>
    </row>
    <row r="847" spans="11:15" ht="13" x14ac:dyDescent="0.15">
      <c r="K847" s="3"/>
      <c r="L847" s="3"/>
      <c r="M847" s="3"/>
      <c r="N847" s="3"/>
      <c r="O847" s="3"/>
    </row>
    <row r="848" spans="11:15" ht="13" x14ac:dyDescent="0.15">
      <c r="K848" s="3"/>
      <c r="L848" s="3"/>
      <c r="M848" s="3"/>
      <c r="N848" s="3"/>
      <c r="O848" s="3"/>
    </row>
    <row r="849" spans="11:15" ht="13" x14ac:dyDescent="0.15">
      <c r="K849" s="3"/>
      <c r="L849" s="3"/>
      <c r="M849" s="3"/>
      <c r="N849" s="3"/>
      <c r="O849" s="3"/>
    </row>
    <row r="850" spans="11:15" ht="13" x14ac:dyDescent="0.15">
      <c r="K850" s="3"/>
      <c r="L850" s="3"/>
      <c r="M850" s="3"/>
      <c r="N850" s="3"/>
      <c r="O850" s="3"/>
    </row>
    <row r="851" spans="11:15" ht="13" x14ac:dyDescent="0.15">
      <c r="K851" s="3"/>
      <c r="L851" s="3"/>
      <c r="M851" s="3"/>
      <c r="N851" s="3"/>
      <c r="O851" s="3"/>
    </row>
    <row r="852" spans="11:15" ht="13" x14ac:dyDescent="0.15">
      <c r="K852" s="3"/>
      <c r="L852" s="3"/>
      <c r="M852" s="3"/>
      <c r="N852" s="3"/>
      <c r="O852" s="3"/>
    </row>
    <row r="853" spans="11:15" ht="13" x14ac:dyDescent="0.15">
      <c r="K853" s="3"/>
      <c r="L853" s="3"/>
      <c r="M853" s="3"/>
      <c r="N853" s="3"/>
      <c r="O853" s="3"/>
    </row>
    <row r="854" spans="11:15" ht="13" x14ac:dyDescent="0.15">
      <c r="K854" s="3"/>
      <c r="L854" s="3"/>
      <c r="M854" s="3"/>
      <c r="N854" s="3"/>
      <c r="O854" s="3"/>
    </row>
    <row r="855" spans="11:15" ht="13" x14ac:dyDescent="0.15">
      <c r="K855" s="3"/>
      <c r="L855" s="3"/>
      <c r="M855" s="3"/>
      <c r="N855" s="3"/>
      <c r="O855" s="3"/>
    </row>
    <row r="856" spans="11:15" ht="13" x14ac:dyDescent="0.15">
      <c r="K856" s="3"/>
      <c r="L856" s="3"/>
      <c r="M856" s="3"/>
      <c r="N856" s="3"/>
      <c r="O856" s="3"/>
    </row>
    <row r="857" spans="11:15" ht="13" x14ac:dyDescent="0.15">
      <c r="K857" s="3"/>
      <c r="L857" s="3"/>
      <c r="M857" s="3"/>
      <c r="N857" s="3"/>
      <c r="O857" s="3"/>
    </row>
    <row r="858" spans="11:15" ht="13" x14ac:dyDescent="0.15">
      <c r="K858" s="3"/>
      <c r="L858" s="3"/>
      <c r="M858" s="3"/>
      <c r="N858" s="3"/>
      <c r="O858" s="3"/>
    </row>
    <row r="859" spans="11:15" ht="13" x14ac:dyDescent="0.15">
      <c r="K859" s="3"/>
      <c r="L859" s="3"/>
      <c r="M859" s="3"/>
      <c r="N859" s="3"/>
      <c r="O859" s="3"/>
    </row>
    <row r="860" spans="11:15" ht="13" x14ac:dyDescent="0.15">
      <c r="K860" s="3"/>
      <c r="L860" s="3"/>
      <c r="M860" s="3"/>
      <c r="N860" s="3"/>
      <c r="O860" s="3"/>
    </row>
    <row r="861" spans="11:15" ht="13" x14ac:dyDescent="0.15">
      <c r="K861" s="3"/>
      <c r="L861" s="3"/>
      <c r="M861" s="3"/>
      <c r="N861" s="3"/>
      <c r="O861" s="3"/>
    </row>
    <row r="862" spans="11:15" ht="13" x14ac:dyDescent="0.15">
      <c r="K862" s="3"/>
      <c r="L862" s="3"/>
      <c r="M862" s="3"/>
      <c r="N862" s="3"/>
      <c r="O862" s="3"/>
    </row>
    <row r="863" spans="11:15" ht="13" x14ac:dyDescent="0.15">
      <c r="K863" s="3"/>
      <c r="L863" s="3"/>
      <c r="M863" s="3"/>
      <c r="N863" s="3"/>
      <c r="O863" s="3"/>
    </row>
    <row r="864" spans="11:15" ht="13" x14ac:dyDescent="0.15">
      <c r="K864" s="3"/>
      <c r="L864" s="3"/>
      <c r="M864" s="3"/>
      <c r="N864" s="3"/>
      <c r="O864" s="3"/>
    </row>
    <row r="865" spans="11:15" ht="13" x14ac:dyDescent="0.15">
      <c r="K865" s="3"/>
      <c r="L865" s="3"/>
      <c r="M865" s="3"/>
      <c r="N865" s="3"/>
      <c r="O865" s="3"/>
    </row>
    <row r="866" spans="11:15" ht="13" x14ac:dyDescent="0.15">
      <c r="K866" s="3"/>
      <c r="L866" s="3"/>
      <c r="M866" s="3"/>
      <c r="N866" s="3"/>
      <c r="O866" s="3"/>
    </row>
    <row r="867" spans="11:15" ht="13" x14ac:dyDescent="0.15">
      <c r="K867" s="3"/>
      <c r="L867" s="3"/>
      <c r="M867" s="3"/>
      <c r="N867" s="3"/>
      <c r="O867" s="3"/>
    </row>
    <row r="868" spans="11:15" ht="13" x14ac:dyDescent="0.15">
      <c r="K868" s="3"/>
      <c r="L868" s="3"/>
      <c r="M868" s="3"/>
      <c r="N868" s="3"/>
      <c r="O868" s="3"/>
    </row>
    <row r="869" spans="11:15" ht="13" x14ac:dyDescent="0.15">
      <c r="K869" s="3"/>
      <c r="L869" s="3"/>
      <c r="M869" s="3"/>
      <c r="N869" s="3"/>
      <c r="O869" s="3"/>
    </row>
    <row r="870" spans="11:15" ht="13" x14ac:dyDescent="0.15">
      <c r="K870" s="3"/>
      <c r="L870" s="3"/>
      <c r="M870" s="3"/>
      <c r="N870" s="3"/>
      <c r="O870" s="3"/>
    </row>
    <row r="871" spans="11:15" ht="13" x14ac:dyDescent="0.15">
      <c r="K871" s="3"/>
      <c r="L871" s="3"/>
      <c r="M871" s="3"/>
      <c r="N871" s="3"/>
      <c r="O871" s="3"/>
    </row>
    <row r="872" spans="11:15" ht="13" x14ac:dyDescent="0.15">
      <c r="K872" s="3"/>
      <c r="L872" s="3"/>
      <c r="M872" s="3"/>
      <c r="N872" s="3"/>
      <c r="O872" s="3"/>
    </row>
    <row r="873" spans="11:15" ht="13" x14ac:dyDescent="0.15">
      <c r="K873" s="3"/>
      <c r="L873" s="3"/>
      <c r="M873" s="3"/>
      <c r="N873" s="3"/>
      <c r="O873" s="3"/>
    </row>
    <row r="874" spans="11:15" ht="13" x14ac:dyDescent="0.15">
      <c r="K874" s="3"/>
      <c r="L874" s="3"/>
      <c r="M874" s="3"/>
      <c r="N874" s="3"/>
      <c r="O874" s="3"/>
    </row>
    <row r="875" spans="11:15" ht="13" x14ac:dyDescent="0.15">
      <c r="K875" s="3"/>
      <c r="L875" s="3"/>
      <c r="M875" s="3"/>
      <c r="N875" s="3"/>
      <c r="O875" s="3"/>
    </row>
    <row r="876" spans="11:15" ht="13" x14ac:dyDescent="0.15">
      <c r="K876" s="3"/>
      <c r="L876" s="3"/>
      <c r="M876" s="3"/>
      <c r="N876" s="3"/>
      <c r="O876" s="3"/>
    </row>
    <row r="877" spans="11:15" ht="13" x14ac:dyDescent="0.15">
      <c r="K877" s="3"/>
      <c r="L877" s="3"/>
      <c r="M877" s="3"/>
      <c r="N877" s="3"/>
      <c r="O877" s="3"/>
    </row>
    <row r="878" spans="11:15" ht="13" x14ac:dyDescent="0.15">
      <c r="K878" s="3"/>
      <c r="L878" s="3"/>
      <c r="M878" s="3"/>
      <c r="N878" s="3"/>
      <c r="O878" s="3"/>
    </row>
    <row r="879" spans="11:15" ht="13" x14ac:dyDescent="0.15">
      <c r="K879" s="3"/>
      <c r="L879" s="3"/>
      <c r="M879" s="3"/>
      <c r="N879" s="3"/>
      <c r="O879" s="3"/>
    </row>
    <row r="880" spans="11:15" ht="13" x14ac:dyDescent="0.15">
      <c r="K880" s="3"/>
      <c r="L880" s="3"/>
      <c r="M880" s="3"/>
      <c r="N880" s="3"/>
      <c r="O880" s="3"/>
    </row>
    <row r="881" spans="11:15" ht="13" x14ac:dyDescent="0.15">
      <c r="K881" s="3"/>
      <c r="L881" s="3"/>
      <c r="M881" s="3"/>
      <c r="N881" s="3"/>
      <c r="O881" s="3"/>
    </row>
    <row r="882" spans="11:15" ht="13" x14ac:dyDescent="0.15">
      <c r="K882" s="3"/>
      <c r="L882" s="3"/>
      <c r="M882" s="3"/>
      <c r="N882" s="3"/>
      <c r="O882" s="3"/>
    </row>
    <row r="883" spans="11:15" ht="13" x14ac:dyDescent="0.15">
      <c r="K883" s="3"/>
      <c r="L883" s="3"/>
      <c r="M883" s="3"/>
      <c r="N883" s="3"/>
      <c r="O883" s="3"/>
    </row>
    <row r="884" spans="11:15" ht="13" x14ac:dyDescent="0.15">
      <c r="K884" s="3"/>
      <c r="L884" s="3"/>
      <c r="M884" s="3"/>
      <c r="N884" s="3"/>
      <c r="O884" s="3"/>
    </row>
    <row r="885" spans="11:15" ht="13" x14ac:dyDescent="0.15">
      <c r="K885" s="3"/>
      <c r="L885" s="3"/>
      <c r="M885" s="3"/>
      <c r="N885" s="3"/>
      <c r="O885" s="3"/>
    </row>
    <row r="886" spans="11:15" ht="13" x14ac:dyDescent="0.15">
      <c r="K886" s="3"/>
      <c r="L886" s="3"/>
      <c r="M886" s="3"/>
      <c r="N886" s="3"/>
      <c r="O886" s="3"/>
    </row>
    <row r="887" spans="11:15" ht="13" x14ac:dyDescent="0.15">
      <c r="K887" s="3"/>
      <c r="L887" s="3"/>
      <c r="M887" s="3"/>
      <c r="N887" s="3"/>
      <c r="O887" s="3"/>
    </row>
    <row r="888" spans="11:15" ht="13" x14ac:dyDescent="0.15">
      <c r="K888" s="3"/>
      <c r="L888" s="3"/>
      <c r="M888" s="3"/>
      <c r="N888" s="3"/>
      <c r="O888" s="3"/>
    </row>
    <row r="889" spans="11:15" ht="13" x14ac:dyDescent="0.15">
      <c r="K889" s="3"/>
      <c r="L889" s="3"/>
      <c r="M889" s="3"/>
      <c r="N889" s="3"/>
      <c r="O889" s="3"/>
    </row>
    <row r="890" spans="11:15" ht="13" x14ac:dyDescent="0.15">
      <c r="K890" s="3"/>
      <c r="L890" s="3"/>
      <c r="M890" s="3"/>
      <c r="N890" s="3"/>
      <c r="O890" s="3"/>
    </row>
    <row r="891" spans="11:15" ht="13" x14ac:dyDescent="0.15">
      <c r="K891" s="3"/>
      <c r="L891" s="3"/>
      <c r="M891" s="3"/>
      <c r="N891" s="3"/>
      <c r="O891" s="3"/>
    </row>
    <row r="892" spans="11:15" ht="13" x14ac:dyDescent="0.15">
      <c r="K892" s="3"/>
      <c r="L892" s="3"/>
      <c r="M892" s="3"/>
      <c r="N892" s="3"/>
      <c r="O892" s="3"/>
    </row>
    <row r="893" spans="11:15" ht="13" x14ac:dyDescent="0.15">
      <c r="K893" s="3"/>
      <c r="L893" s="3"/>
      <c r="M893" s="3"/>
      <c r="N893" s="3"/>
      <c r="O893" s="3"/>
    </row>
    <row r="894" spans="11:15" ht="13" x14ac:dyDescent="0.15">
      <c r="K894" s="3"/>
      <c r="L894" s="3"/>
      <c r="M894" s="3"/>
      <c r="N894" s="3"/>
      <c r="O894" s="3"/>
    </row>
    <row r="895" spans="11:15" ht="13" x14ac:dyDescent="0.15">
      <c r="K895" s="3"/>
      <c r="L895" s="3"/>
      <c r="M895" s="3"/>
      <c r="N895" s="3"/>
      <c r="O895" s="3"/>
    </row>
    <row r="896" spans="11:15" ht="13" x14ac:dyDescent="0.15">
      <c r="K896" s="3"/>
      <c r="L896" s="3"/>
      <c r="M896" s="3"/>
      <c r="N896" s="3"/>
      <c r="O896" s="3"/>
    </row>
    <row r="897" spans="11:15" ht="13" x14ac:dyDescent="0.15">
      <c r="K897" s="3"/>
      <c r="L897" s="3"/>
      <c r="M897" s="3"/>
      <c r="N897" s="3"/>
      <c r="O897" s="3"/>
    </row>
    <row r="898" spans="11:15" ht="13" x14ac:dyDescent="0.15">
      <c r="K898" s="3"/>
      <c r="L898" s="3"/>
      <c r="M898" s="3"/>
      <c r="N898" s="3"/>
      <c r="O898" s="3"/>
    </row>
    <row r="899" spans="11:15" ht="13" x14ac:dyDescent="0.15">
      <c r="K899" s="3"/>
      <c r="L899" s="3"/>
      <c r="M899" s="3"/>
      <c r="N899" s="3"/>
      <c r="O899" s="3"/>
    </row>
    <row r="900" spans="11:15" ht="13" x14ac:dyDescent="0.15">
      <c r="K900" s="3"/>
      <c r="L900" s="3"/>
      <c r="M900" s="3"/>
      <c r="N900" s="3"/>
      <c r="O900" s="3"/>
    </row>
    <row r="901" spans="11:15" ht="13" x14ac:dyDescent="0.15">
      <c r="K901" s="3"/>
      <c r="L901" s="3"/>
      <c r="M901" s="3"/>
      <c r="N901" s="3"/>
      <c r="O901" s="3"/>
    </row>
    <row r="902" spans="11:15" ht="13" x14ac:dyDescent="0.15">
      <c r="K902" s="3"/>
      <c r="L902" s="3"/>
      <c r="M902" s="3"/>
      <c r="N902" s="3"/>
      <c r="O902" s="3"/>
    </row>
    <row r="903" spans="11:15" ht="13" x14ac:dyDescent="0.15">
      <c r="K903" s="3"/>
      <c r="L903" s="3"/>
      <c r="M903" s="3"/>
      <c r="N903" s="3"/>
      <c r="O903" s="3"/>
    </row>
    <row r="904" spans="11:15" ht="13" x14ac:dyDescent="0.15">
      <c r="K904" s="3"/>
      <c r="L904" s="3"/>
      <c r="M904" s="3"/>
      <c r="N904" s="3"/>
      <c r="O904" s="3"/>
    </row>
    <row r="905" spans="11:15" ht="13" x14ac:dyDescent="0.15">
      <c r="K905" s="3"/>
      <c r="L905" s="3"/>
      <c r="M905" s="3"/>
      <c r="N905" s="3"/>
      <c r="O905" s="3"/>
    </row>
    <row r="906" spans="11:15" ht="13" x14ac:dyDescent="0.15">
      <c r="K906" s="3"/>
      <c r="L906" s="3"/>
      <c r="M906" s="3"/>
      <c r="N906" s="3"/>
      <c r="O906" s="3"/>
    </row>
    <row r="907" spans="11:15" ht="13" x14ac:dyDescent="0.15">
      <c r="K907" s="3"/>
      <c r="L907" s="3"/>
      <c r="M907" s="3"/>
      <c r="N907" s="3"/>
      <c r="O907" s="3"/>
    </row>
    <row r="908" spans="11:15" ht="13" x14ac:dyDescent="0.15">
      <c r="K908" s="3"/>
      <c r="L908" s="3"/>
      <c r="M908" s="3"/>
      <c r="N908" s="3"/>
      <c r="O908" s="3"/>
    </row>
    <row r="909" spans="11:15" ht="13" x14ac:dyDescent="0.15">
      <c r="K909" s="3"/>
      <c r="L909" s="3"/>
      <c r="M909" s="3"/>
      <c r="N909" s="3"/>
      <c r="O909" s="3"/>
    </row>
    <row r="910" spans="11:15" ht="13" x14ac:dyDescent="0.15">
      <c r="K910" s="3"/>
      <c r="L910" s="3"/>
      <c r="M910" s="3"/>
      <c r="N910" s="3"/>
      <c r="O910" s="3"/>
    </row>
    <row r="911" spans="11:15" ht="13" x14ac:dyDescent="0.15">
      <c r="K911" s="3"/>
      <c r="L911" s="3"/>
      <c r="M911" s="3"/>
      <c r="N911" s="3"/>
      <c r="O911" s="3"/>
    </row>
    <row r="912" spans="11:15" ht="13" x14ac:dyDescent="0.15">
      <c r="K912" s="3"/>
      <c r="L912" s="3"/>
      <c r="M912" s="3"/>
      <c r="N912" s="3"/>
      <c r="O912" s="3"/>
    </row>
    <row r="913" spans="11:15" ht="13" x14ac:dyDescent="0.15">
      <c r="K913" s="3"/>
      <c r="L913" s="3"/>
      <c r="M913" s="3"/>
      <c r="N913" s="3"/>
      <c r="O913" s="3"/>
    </row>
    <row r="914" spans="11:15" ht="13" x14ac:dyDescent="0.15">
      <c r="K914" s="3"/>
      <c r="L914" s="3"/>
      <c r="M914" s="3"/>
      <c r="N914" s="3"/>
      <c r="O914" s="3"/>
    </row>
    <row r="915" spans="11:15" ht="13" x14ac:dyDescent="0.15">
      <c r="K915" s="3"/>
      <c r="L915" s="3"/>
      <c r="M915" s="3"/>
      <c r="N915" s="3"/>
      <c r="O915" s="3"/>
    </row>
    <row r="916" spans="11:15" ht="13" x14ac:dyDescent="0.15">
      <c r="K916" s="3"/>
      <c r="L916" s="3"/>
      <c r="M916" s="3"/>
      <c r="N916" s="3"/>
      <c r="O916" s="3"/>
    </row>
    <row r="917" spans="11:15" ht="13" x14ac:dyDescent="0.15">
      <c r="K917" s="3"/>
      <c r="L917" s="3"/>
      <c r="M917" s="3"/>
      <c r="N917" s="3"/>
      <c r="O917" s="3"/>
    </row>
    <row r="918" spans="11:15" ht="13" x14ac:dyDescent="0.15">
      <c r="K918" s="3"/>
      <c r="L918" s="3"/>
      <c r="M918" s="3"/>
      <c r="N918" s="3"/>
      <c r="O918" s="3"/>
    </row>
    <row r="919" spans="11:15" ht="13" x14ac:dyDescent="0.15">
      <c r="K919" s="3"/>
      <c r="L919" s="3"/>
      <c r="M919" s="3"/>
      <c r="N919" s="3"/>
      <c r="O919" s="3"/>
    </row>
    <row r="920" spans="11:15" ht="13" x14ac:dyDescent="0.15">
      <c r="K920" s="3"/>
      <c r="L920" s="3"/>
      <c r="M920" s="3"/>
      <c r="N920" s="3"/>
      <c r="O920" s="3"/>
    </row>
    <row r="921" spans="11:15" ht="13" x14ac:dyDescent="0.15">
      <c r="K921" s="3"/>
      <c r="L921" s="3"/>
      <c r="M921" s="3"/>
      <c r="N921" s="3"/>
      <c r="O921" s="3"/>
    </row>
    <row r="922" spans="11:15" ht="13" x14ac:dyDescent="0.15">
      <c r="K922" s="3"/>
      <c r="L922" s="3"/>
      <c r="M922" s="3"/>
      <c r="N922" s="3"/>
      <c r="O922" s="3"/>
    </row>
    <row r="923" spans="11:15" ht="13" x14ac:dyDescent="0.15">
      <c r="K923" s="3"/>
      <c r="L923" s="3"/>
      <c r="M923" s="3"/>
      <c r="N923" s="3"/>
      <c r="O923" s="3"/>
    </row>
    <row r="924" spans="11:15" ht="13" x14ac:dyDescent="0.15">
      <c r="K924" s="3"/>
      <c r="L924" s="3"/>
      <c r="M924" s="3"/>
      <c r="N924" s="3"/>
      <c r="O924" s="3"/>
    </row>
    <row r="925" spans="11:15" ht="13" x14ac:dyDescent="0.15">
      <c r="K925" s="3"/>
      <c r="L925" s="3"/>
      <c r="M925" s="3"/>
      <c r="N925" s="3"/>
      <c r="O925" s="3"/>
    </row>
    <row r="926" spans="11:15" ht="13" x14ac:dyDescent="0.15">
      <c r="K926" s="3"/>
      <c r="L926" s="3"/>
      <c r="M926" s="3"/>
      <c r="N926" s="3"/>
      <c r="O926" s="3"/>
    </row>
    <row r="927" spans="11:15" ht="13" x14ac:dyDescent="0.15">
      <c r="K927" s="3"/>
      <c r="L927" s="3"/>
      <c r="M927" s="3"/>
      <c r="N927" s="3"/>
      <c r="O927" s="3"/>
    </row>
    <row r="928" spans="11:15" ht="13" x14ac:dyDescent="0.15">
      <c r="K928" s="3"/>
      <c r="L928" s="3"/>
      <c r="M928" s="3"/>
      <c r="N928" s="3"/>
      <c r="O928" s="3"/>
    </row>
    <row r="929" spans="11:15" ht="13" x14ac:dyDescent="0.15">
      <c r="K929" s="3"/>
      <c r="L929" s="3"/>
      <c r="M929" s="3"/>
      <c r="N929" s="3"/>
      <c r="O929" s="3"/>
    </row>
    <row r="930" spans="11:15" ht="13" x14ac:dyDescent="0.15">
      <c r="K930" s="3"/>
      <c r="L930" s="3"/>
      <c r="M930" s="3"/>
      <c r="N930" s="3"/>
      <c r="O930" s="3"/>
    </row>
    <row r="931" spans="11:15" ht="13" x14ac:dyDescent="0.15">
      <c r="K931" s="3"/>
      <c r="L931" s="3"/>
      <c r="M931" s="3"/>
      <c r="N931" s="3"/>
      <c r="O931" s="3"/>
    </row>
    <row r="932" spans="11:15" ht="13" x14ac:dyDescent="0.15">
      <c r="K932" s="3"/>
      <c r="L932" s="3"/>
      <c r="M932" s="3"/>
      <c r="N932" s="3"/>
      <c r="O932" s="3"/>
    </row>
    <row r="933" spans="11:15" ht="13" x14ac:dyDescent="0.15">
      <c r="K933" s="3"/>
      <c r="L933" s="3"/>
      <c r="M933" s="3"/>
      <c r="N933" s="3"/>
      <c r="O933" s="3"/>
    </row>
    <row r="934" spans="11:15" ht="13" x14ac:dyDescent="0.15">
      <c r="K934" s="3"/>
      <c r="L934" s="3"/>
      <c r="M934" s="3"/>
      <c r="N934" s="3"/>
      <c r="O934" s="3"/>
    </row>
    <row r="935" spans="11:15" ht="13" x14ac:dyDescent="0.15">
      <c r="K935" s="3"/>
      <c r="L935" s="3"/>
      <c r="M935" s="3"/>
      <c r="N935" s="3"/>
      <c r="O935" s="3"/>
    </row>
    <row r="936" spans="11:15" ht="13" x14ac:dyDescent="0.15">
      <c r="K936" s="3"/>
      <c r="L936" s="3"/>
      <c r="M936" s="3"/>
      <c r="N936" s="3"/>
      <c r="O936" s="3"/>
    </row>
    <row r="937" spans="11:15" ht="13" x14ac:dyDescent="0.15">
      <c r="K937" s="3"/>
      <c r="L937" s="3"/>
      <c r="M937" s="3"/>
      <c r="N937" s="3"/>
      <c r="O937" s="3"/>
    </row>
    <row r="938" spans="11:15" ht="13" x14ac:dyDescent="0.15">
      <c r="K938" s="3"/>
      <c r="L938" s="3"/>
      <c r="M938" s="3"/>
      <c r="N938" s="3"/>
      <c r="O938" s="3"/>
    </row>
    <row r="939" spans="11:15" ht="13" x14ac:dyDescent="0.15">
      <c r="K939" s="3"/>
      <c r="L939" s="3"/>
      <c r="M939" s="3"/>
      <c r="N939" s="3"/>
      <c r="O939" s="3"/>
    </row>
    <row r="940" spans="11:15" ht="13" x14ac:dyDescent="0.15">
      <c r="K940" s="3"/>
      <c r="L940" s="3"/>
      <c r="M940" s="3"/>
      <c r="N940" s="3"/>
      <c r="O940" s="3"/>
    </row>
    <row r="941" spans="11:15" ht="13" x14ac:dyDescent="0.15">
      <c r="K941" s="3"/>
      <c r="L941" s="3"/>
      <c r="M941" s="3"/>
      <c r="N941" s="3"/>
      <c r="O941" s="3"/>
    </row>
    <row r="942" spans="11:15" ht="13" x14ac:dyDescent="0.15">
      <c r="K942" s="3"/>
      <c r="L942" s="3"/>
      <c r="M942" s="3"/>
      <c r="N942" s="3"/>
      <c r="O942" s="3"/>
    </row>
    <row r="943" spans="11:15" ht="13" x14ac:dyDescent="0.15">
      <c r="K943" s="3"/>
      <c r="L943" s="3"/>
      <c r="M943" s="3"/>
      <c r="N943" s="3"/>
      <c r="O943" s="3"/>
    </row>
    <row r="944" spans="11:15" ht="13" x14ac:dyDescent="0.15">
      <c r="K944" s="3"/>
      <c r="L944" s="3"/>
      <c r="M944" s="3"/>
      <c r="N944" s="3"/>
      <c r="O944" s="3"/>
    </row>
    <row r="945" spans="11:15" ht="13" x14ac:dyDescent="0.15">
      <c r="K945" s="3"/>
      <c r="L945" s="3"/>
      <c r="M945" s="3"/>
      <c r="N945" s="3"/>
      <c r="O945" s="3"/>
    </row>
    <row r="946" spans="11:15" ht="13" x14ac:dyDescent="0.15">
      <c r="K946" s="3"/>
      <c r="L946" s="3"/>
      <c r="M946" s="3"/>
      <c r="N946" s="3"/>
      <c r="O946" s="3"/>
    </row>
    <row r="947" spans="11:15" ht="13" x14ac:dyDescent="0.15">
      <c r="K947" s="3"/>
      <c r="L947" s="3"/>
      <c r="M947" s="3"/>
      <c r="N947" s="3"/>
      <c r="O947" s="3"/>
    </row>
    <row r="948" spans="11:15" ht="13" x14ac:dyDescent="0.15">
      <c r="K948" s="3"/>
      <c r="L948" s="3"/>
      <c r="M948" s="3"/>
      <c r="N948" s="3"/>
      <c r="O948" s="3"/>
    </row>
    <row r="949" spans="11:15" ht="13" x14ac:dyDescent="0.15">
      <c r="K949" s="3"/>
      <c r="L949" s="3"/>
      <c r="M949" s="3"/>
      <c r="N949" s="3"/>
      <c r="O949" s="3"/>
    </row>
    <row r="950" spans="11:15" ht="13" x14ac:dyDescent="0.15">
      <c r="K950" s="3"/>
      <c r="L950" s="3"/>
      <c r="M950" s="3"/>
      <c r="N950" s="3"/>
      <c r="O950" s="3"/>
    </row>
    <row r="951" spans="11:15" ht="13" x14ac:dyDescent="0.15">
      <c r="K951" s="3"/>
      <c r="L951" s="3"/>
      <c r="M951" s="3"/>
      <c r="N951" s="3"/>
      <c r="O951" s="3"/>
    </row>
    <row r="952" spans="11:15" ht="13" x14ac:dyDescent="0.15">
      <c r="K952" s="3"/>
      <c r="L952" s="3"/>
      <c r="M952" s="3"/>
      <c r="N952" s="3"/>
      <c r="O952" s="3"/>
    </row>
    <row r="953" spans="11:15" ht="13" x14ac:dyDescent="0.15">
      <c r="K953" s="3"/>
      <c r="L953" s="3"/>
      <c r="M953" s="3"/>
      <c r="N953" s="3"/>
      <c r="O953" s="3"/>
    </row>
    <row r="954" spans="11:15" ht="13" x14ac:dyDescent="0.15">
      <c r="K954" s="3"/>
      <c r="L954" s="3"/>
      <c r="M954" s="3"/>
      <c r="N954" s="3"/>
      <c r="O954" s="3"/>
    </row>
    <row r="955" spans="11:15" ht="13" x14ac:dyDescent="0.15">
      <c r="K955" s="3"/>
      <c r="L955" s="3"/>
      <c r="M955" s="3"/>
      <c r="N955" s="3"/>
      <c r="O955" s="3"/>
    </row>
    <row r="956" spans="11:15" ht="13" x14ac:dyDescent="0.15">
      <c r="K956" s="3"/>
      <c r="L956" s="3"/>
      <c r="M956" s="3"/>
      <c r="N956" s="3"/>
      <c r="O956" s="3"/>
    </row>
    <row r="957" spans="11:15" ht="13" x14ac:dyDescent="0.15">
      <c r="K957" s="3"/>
      <c r="L957" s="3"/>
      <c r="M957" s="3"/>
      <c r="N957" s="3"/>
      <c r="O957" s="3"/>
    </row>
    <row r="958" spans="11:15" ht="13" x14ac:dyDescent="0.15">
      <c r="K958" s="3"/>
      <c r="L958" s="3"/>
      <c r="M958" s="3"/>
      <c r="N958" s="3"/>
      <c r="O958" s="3"/>
    </row>
    <row r="959" spans="11:15" ht="13" x14ac:dyDescent="0.15">
      <c r="K959" s="3"/>
      <c r="L959" s="3"/>
      <c r="M959" s="3"/>
      <c r="N959" s="3"/>
      <c r="O959" s="3"/>
    </row>
    <row r="960" spans="11:15" ht="13" x14ac:dyDescent="0.15">
      <c r="K960" s="3"/>
      <c r="L960" s="3"/>
      <c r="M960" s="3"/>
      <c r="N960" s="3"/>
      <c r="O960" s="3"/>
    </row>
    <row r="961" spans="11:15" ht="13" x14ac:dyDescent="0.15">
      <c r="K961" s="3"/>
      <c r="L961" s="3"/>
      <c r="M961" s="3"/>
      <c r="N961" s="3"/>
      <c r="O961" s="3"/>
    </row>
    <row r="962" spans="11:15" ht="13" x14ac:dyDescent="0.15">
      <c r="K962" s="3"/>
      <c r="L962" s="3"/>
      <c r="M962" s="3"/>
      <c r="N962" s="3"/>
      <c r="O962" s="3"/>
    </row>
    <row r="963" spans="11:15" ht="13" x14ac:dyDescent="0.15">
      <c r="K963" s="3"/>
      <c r="L963" s="3"/>
      <c r="M963" s="3"/>
      <c r="N963" s="3"/>
      <c r="O963" s="3"/>
    </row>
    <row r="964" spans="11:15" ht="13" x14ac:dyDescent="0.15">
      <c r="K964" s="3"/>
      <c r="L964" s="3"/>
      <c r="M964" s="3"/>
      <c r="N964" s="3"/>
      <c r="O964" s="3"/>
    </row>
    <row r="965" spans="11:15" ht="13" x14ac:dyDescent="0.15">
      <c r="K965" s="3"/>
      <c r="L965" s="3"/>
      <c r="M965" s="3"/>
      <c r="N965" s="3"/>
      <c r="O965" s="3"/>
    </row>
    <row r="966" spans="11:15" ht="13" x14ac:dyDescent="0.15">
      <c r="K966" s="3"/>
      <c r="L966" s="3"/>
      <c r="M966" s="3"/>
      <c r="N966" s="3"/>
      <c r="O966" s="3"/>
    </row>
    <row r="967" spans="11:15" ht="13" x14ac:dyDescent="0.15">
      <c r="K967" s="3"/>
      <c r="L967" s="3"/>
      <c r="M967" s="3"/>
      <c r="N967" s="3"/>
      <c r="O967" s="3"/>
    </row>
    <row r="968" spans="11:15" ht="13" x14ac:dyDescent="0.15">
      <c r="K968" s="3"/>
      <c r="L968" s="3"/>
      <c r="M968" s="3"/>
      <c r="N968" s="3"/>
      <c r="O968" s="3"/>
    </row>
    <row r="969" spans="11:15" ht="13" x14ac:dyDescent="0.15">
      <c r="K969" s="3"/>
      <c r="L969" s="3"/>
      <c r="M969" s="3"/>
      <c r="N969" s="3"/>
      <c r="O969" s="3"/>
    </row>
    <row r="970" spans="11:15" ht="13" x14ac:dyDescent="0.15">
      <c r="K970" s="3"/>
      <c r="L970" s="3"/>
      <c r="M970" s="3"/>
      <c r="N970" s="3"/>
      <c r="O970" s="3"/>
    </row>
    <row r="971" spans="11:15" ht="13" x14ac:dyDescent="0.15">
      <c r="K971" s="3"/>
      <c r="L971" s="3"/>
      <c r="M971" s="3"/>
      <c r="N971" s="3"/>
      <c r="O971" s="3"/>
    </row>
    <row r="972" spans="11:15" ht="13" x14ac:dyDescent="0.15">
      <c r="K972" s="3"/>
      <c r="L972" s="3"/>
      <c r="M972" s="3"/>
      <c r="N972" s="3"/>
      <c r="O972" s="3"/>
    </row>
    <row r="973" spans="11:15" ht="13" x14ac:dyDescent="0.15">
      <c r="K973" s="3"/>
      <c r="L973" s="3"/>
      <c r="M973" s="3"/>
      <c r="N973" s="3"/>
      <c r="O973" s="3"/>
    </row>
    <row r="974" spans="11:15" ht="13" x14ac:dyDescent="0.15">
      <c r="K974" s="3"/>
      <c r="L974" s="3"/>
      <c r="M974" s="3"/>
      <c r="N974" s="3"/>
      <c r="O974" s="3"/>
    </row>
    <row r="975" spans="11:15" ht="13" x14ac:dyDescent="0.15">
      <c r="K975" s="3"/>
      <c r="L975" s="3"/>
      <c r="M975" s="3"/>
      <c r="N975" s="3"/>
      <c r="O975" s="3"/>
    </row>
    <row r="976" spans="11:15" ht="13" x14ac:dyDescent="0.15">
      <c r="K976" s="3"/>
      <c r="L976" s="3"/>
      <c r="M976" s="3"/>
      <c r="N976" s="3"/>
      <c r="O976" s="3"/>
    </row>
    <row r="977" spans="11:15" ht="13" x14ac:dyDescent="0.15">
      <c r="K977" s="3"/>
      <c r="L977" s="3"/>
      <c r="M977" s="3"/>
      <c r="N977" s="3"/>
      <c r="O977" s="3"/>
    </row>
    <row r="978" spans="11:15" ht="13" x14ac:dyDescent="0.15">
      <c r="K978" s="3"/>
      <c r="L978" s="3"/>
      <c r="M978" s="3"/>
      <c r="N978" s="3"/>
      <c r="O978" s="3"/>
    </row>
    <row r="979" spans="11:15" ht="13" x14ac:dyDescent="0.15">
      <c r="K979" s="3"/>
      <c r="L979" s="3"/>
      <c r="M979" s="3"/>
      <c r="N979" s="3"/>
      <c r="O979" s="3"/>
    </row>
    <row r="980" spans="11:15" ht="13" x14ac:dyDescent="0.15">
      <c r="K980" s="3"/>
      <c r="L980" s="3"/>
      <c r="M980" s="3"/>
      <c r="N980" s="3"/>
      <c r="O980" s="3"/>
    </row>
    <row r="981" spans="11:15" ht="13" x14ac:dyDescent="0.15">
      <c r="K981" s="3"/>
      <c r="L981" s="3"/>
      <c r="M981" s="3"/>
      <c r="N981" s="3"/>
      <c r="O981" s="3"/>
    </row>
    <row r="982" spans="11:15" ht="13" x14ac:dyDescent="0.15">
      <c r="K982" s="3"/>
      <c r="L982" s="3"/>
      <c r="M982" s="3"/>
      <c r="N982" s="3"/>
      <c r="O982" s="3"/>
    </row>
    <row r="983" spans="11:15" ht="13" x14ac:dyDescent="0.15">
      <c r="K983" s="3"/>
      <c r="L983" s="3"/>
      <c r="M983" s="3"/>
      <c r="N983" s="3"/>
      <c r="O983" s="3"/>
    </row>
    <row r="984" spans="11:15" ht="13" x14ac:dyDescent="0.15">
      <c r="K984" s="3"/>
      <c r="L984" s="3"/>
      <c r="M984" s="3"/>
      <c r="N984" s="3"/>
      <c r="O984" s="3"/>
    </row>
    <row r="985" spans="11:15" ht="13" x14ac:dyDescent="0.15">
      <c r="K985" s="3"/>
      <c r="L985" s="3"/>
      <c r="M985" s="3"/>
      <c r="N985" s="3"/>
      <c r="O985" s="3"/>
    </row>
    <row r="986" spans="11:15" ht="13" x14ac:dyDescent="0.15">
      <c r="K986" s="3"/>
      <c r="L986" s="3"/>
      <c r="M986" s="3"/>
      <c r="N986" s="3"/>
      <c r="O986" s="3"/>
    </row>
    <row r="987" spans="11:15" ht="13" x14ac:dyDescent="0.15">
      <c r="K987" s="3"/>
      <c r="L987" s="3"/>
      <c r="M987" s="3"/>
      <c r="N987" s="3"/>
      <c r="O987" s="3"/>
    </row>
    <row r="988" spans="11:15" ht="13" x14ac:dyDescent="0.15">
      <c r="K988" s="3"/>
      <c r="L988" s="3"/>
      <c r="M988" s="3"/>
      <c r="N988" s="3"/>
      <c r="O988" s="3"/>
    </row>
    <row r="989" spans="11:15" ht="13" x14ac:dyDescent="0.15">
      <c r="K989" s="3"/>
      <c r="L989" s="3"/>
      <c r="M989" s="3"/>
      <c r="N989" s="3"/>
      <c r="O989" s="3"/>
    </row>
    <row r="990" spans="11:15" ht="13" x14ac:dyDescent="0.15">
      <c r="K990" s="3"/>
      <c r="L990" s="3"/>
      <c r="M990" s="3"/>
      <c r="N990" s="3"/>
      <c r="O990" s="3"/>
    </row>
    <row r="991" spans="11:15" ht="13" x14ac:dyDescent="0.15">
      <c r="K991" s="3"/>
      <c r="L991" s="3"/>
      <c r="M991" s="3"/>
      <c r="N991" s="3"/>
      <c r="O991" s="3"/>
    </row>
    <row r="992" spans="11:15" ht="13" x14ac:dyDescent="0.15">
      <c r="K992" s="3"/>
      <c r="L992" s="3"/>
      <c r="M992" s="3"/>
      <c r="N992" s="3"/>
      <c r="O992" s="3"/>
    </row>
    <row r="993" spans="11:15" ht="13" x14ac:dyDescent="0.15">
      <c r="K993" s="3"/>
      <c r="L993" s="3"/>
      <c r="M993" s="3"/>
      <c r="N993" s="3"/>
      <c r="O993" s="3"/>
    </row>
    <row r="994" spans="11:15" ht="13" x14ac:dyDescent="0.15">
      <c r="K994" s="3"/>
      <c r="L994" s="3"/>
      <c r="M994" s="3"/>
      <c r="N994" s="3"/>
      <c r="O994" s="3"/>
    </row>
    <row r="995" spans="11:15" ht="13" x14ac:dyDescent="0.15">
      <c r="K995" s="3"/>
      <c r="L995" s="3"/>
      <c r="M995" s="3"/>
      <c r="N995" s="3"/>
      <c r="O995" s="3"/>
    </row>
    <row r="996" spans="11:15" ht="13" x14ac:dyDescent="0.15">
      <c r="K996" s="3"/>
      <c r="L996" s="3"/>
      <c r="M996" s="3"/>
      <c r="N996" s="3"/>
      <c r="O996" s="3"/>
    </row>
    <row r="997" spans="11:15" ht="13" x14ac:dyDescent="0.15">
      <c r="K997" s="3"/>
      <c r="L997" s="3"/>
      <c r="M997" s="3"/>
      <c r="N997" s="3"/>
      <c r="O997" s="3"/>
    </row>
    <row r="998" spans="11:15" ht="13" x14ac:dyDescent="0.15">
      <c r="K998" s="3"/>
      <c r="L998" s="3"/>
      <c r="M998" s="3"/>
      <c r="N998" s="3"/>
      <c r="O998" s="3"/>
    </row>
    <row r="999" spans="11:15" ht="13" x14ac:dyDescent="0.15">
      <c r="K999" s="3"/>
      <c r="L999" s="3"/>
      <c r="M999" s="3"/>
      <c r="N999" s="3"/>
      <c r="O999" s="3"/>
    </row>
    <row r="1000" spans="11:15" ht="13" x14ac:dyDescent="0.15">
      <c r="K1000" s="3"/>
      <c r="L1000" s="3"/>
      <c r="M1000" s="3"/>
      <c r="N1000" s="3"/>
      <c r="O1000" s="3"/>
    </row>
    <row r="1001" spans="11:15" ht="13" x14ac:dyDescent="0.15">
      <c r="K1001" s="3"/>
      <c r="L1001" s="3"/>
      <c r="M1001" s="3"/>
      <c r="N1001" s="3"/>
      <c r="O1001" s="3"/>
    </row>
    <row r="1002" spans="11:15" ht="13" x14ac:dyDescent="0.15">
      <c r="K1002" s="3"/>
      <c r="L1002" s="3"/>
      <c r="M1002" s="3"/>
      <c r="N1002" s="3"/>
      <c r="O1002" s="3"/>
    </row>
    <row r="1003" spans="11:15" ht="13" x14ac:dyDescent="0.15">
      <c r="K1003" s="3"/>
      <c r="L1003" s="3"/>
      <c r="M1003" s="3"/>
      <c r="N1003" s="3"/>
      <c r="O1003" s="3"/>
    </row>
  </sheetData>
  <conditionalFormatting sqref="M1:O4 K1:L1003 M6:O1003">
    <cfRule type="cellIs" dxfId="3" priority="1" operator="equal">
      <formula>"TRUE"</formula>
    </cfRule>
    <cfRule type="cellIs" dxfId="2"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S23"/>
  <sheetViews>
    <sheetView topLeftCell="D1" workbookViewId="0">
      <selection activeCell="G31" sqref="G31"/>
    </sheetView>
  </sheetViews>
  <sheetFormatPr baseColWidth="10" defaultColWidth="12.6640625" defaultRowHeight="15.75" customHeight="1" x14ac:dyDescent="0.15"/>
  <cols>
    <col min="1" max="2" width="20.83203125" customWidth="1"/>
    <col min="3" max="3" width="50.83203125" customWidth="1"/>
    <col min="4" max="5" width="20.83203125" customWidth="1"/>
    <col min="6" max="7" width="50.83203125" customWidth="1"/>
  </cols>
  <sheetData>
    <row r="1" spans="1:19" ht="15.75" customHeight="1" x14ac:dyDescent="0.15">
      <c r="A1" s="48" t="s">
        <v>1072</v>
      </c>
      <c r="B1" s="48" t="s">
        <v>1073</v>
      </c>
      <c r="C1" s="1"/>
      <c r="D1" s="1"/>
      <c r="E1" s="1"/>
      <c r="F1" s="1"/>
      <c r="G1" s="1"/>
      <c r="H1" s="1"/>
      <c r="I1" s="1"/>
      <c r="J1" s="1"/>
      <c r="K1" s="1"/>
      <c r="L1" s="2"/>
    </row>
    <row r="2" spans="1:19" ht="15.75" customHeight="1" x14ac:dyDescent="0.15">
      <c r="A2" s="48" t="s">
        <v>0</v>
      </c>
      <c r="B2" s="48" t="s">
        <v>1</v>
      </c>
      <c r="C2" s="4"/>
      <c r="D2" s="4"/>
      <c r="E2" s="1"/>
      <c r="F2" s="4"/>
      <c r="G2" s="21"/>
      <c r="H2" s="4"/>
      <c r="I2" s="4"/>
      <c r="J2" s="4"/>
      <c r="K2" s="4"/>
      <c r="L2" s="3"/>
    </row>
    <row r="3" spans="1:19" ht="15.75" customHeight="1" x14ac:dyDescent="0.15">
      <c r="A3" s="1"/>
      <c r="B3" s="4"/>
      <c r="C3" s="4"/>
      <c r="D3" s="4"/>
      <c r="E3" s="1"/>
      <c r="F3" s="4"/>
      <c r="G3" s="21"/>
      <c r="H3" s="4"/>
      <c r="I3" s="4"/>
      <c r="J3" s="4"/>
      <c r="K3" s="4"/>
      <c r="L3" s="3"/>
    </row>
    <row r="4" spans="1:19" ht="15.75" customHeight="1" x14ac:dyDescent="0.15">
      <c r="L4" s="20"/>
      <c r="S4" s="6"/>
    </row>
    <row r="5" spans="1:19" ht="15.75" customHeight="1" x14ac:dyDescent="0.15">
      <c r="A5" s="27" t="s">
        <v>696</v>
      </c>
      <c r="B5" s="27" t="s">
        <v>697</v>
      </c>
      <c r="C5" s="27" t="s">
        <v>698</v>
      </c>
      <c r="D5" s="27" t="s">
        <v>699</v>
      </c>
      <c r="E5" s="31" t="s">
        <v>700</v>
      </c>
      <c r="F5" s="27" t="s">
        <v>701</v>
      </c>
      <c r="G5" s="27" t="s">
        <v>702</v>
      </c>
      <c r="H5" s="23"/>
      <c r="L5" s="11"/>
      <c r="M5" s="9"/>
      <c r="N5" s="11"/>
      <c r="O5" s="11"/>
      <c r="P5" s="10"/>
      <c r="Q5" s="11"/>
      <c r="R5" s="11"/>
    </row>
    <row r="6" spans="1:19" ht="15.75" customHeight="1" x14ac:dyDescent="0.15">
      <c r="A6" s="27" t="s">
        <v>703</v>
      </c>
      <c r="B6" s="27" t="s">
        <v>704</v>
      </c>
      <c r="C6" s="27" t="s">
        <v>705</v>
      </c>
      <c r="D6" s="27" t="s">
        <v>706</v>
      </c>
      <c r="E6" s="47">
        <v>41366</v>
      </c>
      <c r="F6" s="43" t="s">
        <v>1045</v>
      </c>
      <c r="G6" s="43" t="s">
        <v>1046</v>
      </c>
      <c r="L6" s="3"/>
      <c r="M6" s="3"/>
      <c r="N6" s="3"/>
      <c r="O6" s="3"/>
      <c r="P6" s="3"/>
      <c r="Q6" s="3"/>
      <c r="R6" s="3"/>
    </row>
    <row r="7" spans="1:19" ht="15.75" customHeight="1" x14ac:dyDescent="0.15">
      <c r="A7" s="27" t="s">
        <v>703</v>
      </c>
      <c r="B7" s="27" t="s">
        <v>707</v>
      </c>
      <c r="C7" s="27" t="s">
        <v>708</v>
      </c>
      <c r="D7" s="27" t="s">
        <v>709</v>
      </c>
      <c r="E7" s="31" t="s">
        <v>710</v>
      </c>
      <c r="F7" s="43" t="s">
        <v>1047</v>
      </c>
      <c r="G7" s="43" t="s">
        <v>1048</v>
      </c>
      <c r="L7" s="3"/>
      <c r="M7" s="3"/>
      <c r="N7" s="3"/>
      <c r="O7" s="3"/>
      <c r="P7" s="3"/>
      <c r="Q7" s="3"/>
      <c r="R7" s="3"/>
    </row>
    <row r="8" spans="1:19" ht="15.75" customHeight="1" x14ac:dyDescent="0.15">
      <c r="A8" s="27" t="s">
        <v>703</v>
      </c>
      <c r="B8" s="27" t="s">
        <v>711</v>
      </c>
      <c r="C8" s="27" t="s">
        <v>712</v>
      </c>
      <c r="D8" s="27" t="s">
        <v>713</v>
      </c>
      <c r="E8" s="31" t="s">
        <v>714</v>
      </c>
      <c r="F8" s="43" t="s">
        <v>1049</v>
      </c>
      <c r="G8" s="43" t="s">
        <v>1050</v>
      </c>
      <c r="L8" s="3"/>
      <c r="M8" s="3"/>
      <c r="N8" s="3"/>
      <c r="O8" s="3"/>
      <c r="P8" s="3"/>
      <c r="Q8" s="3"/>
      <c r="R8" s="3"/>
    </row>
    <row r="9" spans="1:19" ht="15.75" customHeight="1" x14ac:dyDescent="0.15">
      <c r="A9" s="27" t="s">
        <v>703</v>
      </c>
      <c r="B9" s="27" t="s">
        <v>711</v>
      </c>
      <c r="C9" s="27" t="s">
        <v>715</v>
      </c>
      <c r="D9" s="27" t="s">
        <v>716</v>
      </c>
      <c r="E9" s="31" t="s">
        <v>717</v>
      </c>
      <c r="F9" s="43" t="s">
        <v>1051</v>
      </c>
      <c r="G9" s="43" t="s">
        <v>1052</v>
      </c>
      <c r="L9" s="3"/>
      <c r="M9" s="3"/>
      <c r="N9" s="3"/>
      <c r="O9" s="3"/>
      <c r="P9" s="3"/>
      <c r="Q9" s="3"/>
      <c r="R9" s="3"/>
    </row>
    <row r="10" spans="1:19" ht="15.75" customHeight="1" x14ac:dyDescent="0.15">
      <c r="A10" s="27" t="s">
        <v>703</v>
      </c>
      <c r="B10" s="27" t="s">
        <v>718</v>
      </c>
      <c r="C10" s="27" t="s">
        <v>719</v>
      </c>
      <c r="D10" s="27" t="s">
        <v>720</v>
      </c>
      <c r="E10" s="31" t="s">
        <v>721</v>
      </c>
      <c r="F10" s="43" t="s">
        <v>1053</v>
      </c>
      <c r="G10" s="43" t="s">
        <v>1054</v>
      </c>
      <c r="L10" s="3"/>
      <c r="M10" s="3"/>
      <c r="N10" s="3"/>
      <c r="O10" s="3"/>
      <c r="P10" s="3"/>
      <c r="Q10" s="3"/>
      <c r="R10" s="3"/>
    </row>
    <row r="11" spans="1:19" ht="15.75" customHeight="1" x14ac:dyDescent="0.15">
      <c r="A11" s="27" t="s">
        <v>703</v>
      </c>
      <c r="B11" s="27" t="s">
        <v>707</v>
      </c>
      <c r="C11" s="27" t="s">
        <v>722</v>
      </c>
      <c r="D11" s="27" t="s">
        <v>723</v>
      </c>
      <c r="E11" s="31" t="s">
        <v>721</v>
      </c>
      <c r="F11" s="43" t="s">
        <v>1055</v>
      </c>
      <c r="G11" s="43" t="s">
        <v>1056</v>
      </c>
      <c r="L11" s="3"/>
      <c r="M11" s="3"/>
      <c r="N11" s="3"/>
      <c r="O11" s="3"/>
      <c r="P11" s="3"/>
      <c r="Q11" s="3"/>
      <c r="R11" s="3"/>
    </row>
    <row r="12" spans="1:19" ht="15.75" customHeight="1" x14ac:dyDescent="0.15">
      <c r="A12" s="27" t="s">
        <v>703</v>
      </c>
      <c r="B12" s="27" t="s">
        <v>724</v>
      </c>
      <c r="C12" s="27" t="s">
        <v>725</v>
      </c>
      <c r="D12" s="27" t="s">
        <v>726</v>
      </c>
      <c r="E12" s="31" t="s">
        <v>727</v>
      </c>
      <c r="F12" s="43" t="s">
        <v>1057</v>
      </c>
      <c r="G12" s="43" t="s">
        <v>1058</v>
      </c>
      <c r="L12" s="3"/>
      <c r="M12" s="3"/>
      <c r="N12" s="3"/>
      <c r="O12" s="3"/>
      <c r="P12" s="3"/>
      <c r="Q12" s="3"/>
      <c r="R12" s="3"/>
    </row>
    <row r="13" spans="1:19" ht="15.75" customHeight="1" x14ac:dyDescent="0.15">
      <c r="A13" s="27" t="s">
        <v>703</v>
      </c>
      <c r="B13" s="27" t="s">
        <v>728</v>
      </c>
      <c r="C13" s="27" t="s">
        <v>729</v>
      </c>
      <c r="D13" s="27" t="s">
        <v>730</v>
      </c>
      <c r="E13" s="31" t="s">
        <v>731</v>
      </c>
      <c r="F13" s="43" t="s">
        <v>1059</v>
      </c>
      <c r="G13" s="43" t="s">
        <v>1060</v>
      </c>
      <c r="L13" s="3"/>
      <c r="M13" s="3"/>
      <c r="N13" s="3"/>
      <c r="O13" s="3"/>
      <c r="P13" s="3"/>
      <c r="Q13" s="3"/>
      <c r="R13" s="3"/>
    </row>
    <row r="14" spans="1:19" ht="15.75" customHeight="1" x14ac:dyDescent="0.15">
      <c r="A14" s="27" t="s">
        <v>703</v>
      </c>
      <c r="B14" s="27" t="s">
        <v>704</v>
      </c>
      <c r="C14" s="27" t="s">
        <v>732</v>
      </c>
      <c r="D14" s="27" t="s">
        <v>733</v>
      </c>
      <c r="E14" s="31" t="s">
        <v>734</v>
      </c>
      <c r="F14" s="43" t="s">
        <v>755</v>
      </c>
      <c r="G14" s="43" t="s">
        <v>1061</v>
      </c>
      <c r="L14" s="3"/>
      <c r="M14" s="3"/>
      <c r="N14" s="3"/>
      <c r="O14" s="3"/>
      <c r="P14" s="3"/>
      <c r="Q14" s="3"/>
      <c r="R14" s="3"/>
    </row>
    <row r="15" spans="1:19" ht="15.75" customHeight="1" x14ac:dyDescent="0.15">
      <c r="A15" s="27" t="s">
        <v>735</v>
      </c>
      <c r="B15" s="27" t="s">
        <v>736</v>
      </c>
      <c r="C15" s="27" t="s">
        <v>737</v>
      </c>
      <c r="D15" s="27" t="s">
        <v>738</v>
      </c>
      <c r="E15" s="31" t="s">
        <v>739</v>
      </c>
      <c r="F15" s="43" t="s">
        <v>1062</v>
      </c>
      <c r="G15" s="43" t="s">
        <v>1063</v>
      </c>
      <c r="L15" s="3"/>
      <c r="M15" s="3"/>
      <c r="N15" s="3"/>
      <c r="O15" s="3"/>
      <c r="P15" s="3"/>
      <c r="Q15" s="3"/>
      <c r="R15" s="3"/>
    </row>
    <row r="16" spans="1:19" ht="15.75" customHeight="1" x14ac:dyDescent="0.15">
      <c r="A16" s="27" t="s">
        <v>735</v>
      </c>
      <c r="B16" s="27" t="s">
        <v>704</v>
      </c>
      <c r="C16" s="27" t="s">
        <v>740</v>
      </c>
      <c r="D16" s="27" t="s">
        <v>741</v>
      </c>
      <c r="E16" s="31" t="s">
        <v>742</v>
      </c>
      <c r="F16" s="43" t="s">
        <v>1064</v>
      </c>
      <c r="G16" s="43" t="s">
        <v>1065</v>
      </c>
      <c r="L16" s="3"/>
      <c r="M16" s="3"/>
      <c r="N16" s="3"/>
      <c r="O16" s="3"/>
      <c r="P16" s="3"/>
      <c r="Q16" s="3"/>
      <c r="R16" s="3"/>
    </row>
    <row r="17" spans="1:18" ht="15.75" customHeight="1" x14ac:dyDescent="0.15">
      <c r="A17" s="27" t="s">
        <v>38</v>
      </c>
      <c r="B17" s="27" t="s">
        <v>704</v>
      </c>
      <c r="C17" s="27" t="s">
        <v>743</v>
      </c>
      <c r="D17" s="27" t="s">
        <v>744</v>
      </c>
      <c r="E17" s="31" t="s">
        <v>745</v>
      </c>
      <c r="F17" s="43" t="s">
        <v>1066</v>
      </c>
      <c r="G17" s="43" t="s">
        <v>1067</v>
      </c>
      <c r="L17" s="3"/>
      <c r="M17" s="3"/>
      <c r="N17" s="3"/>
      <c r="O17" s="3"/>
      <c r="P17" s="3"/>
      <c r="Q17" s="3"/>
      <c r="R17" s="3"/>
    </row>
    <row r="18" spans="1:18" ht="15.75" customHeight="1" x14ac:dyDescent="0.15">
      <c r="A18" s="27" t="s">
        <v>38</v>
      </c>
      <c r="B18" s="27" t="s">
        <v>704</v>
      </c>
      <c r="C18" s="26" t="s">
        <v>746</v>
      </c>
      <c r="D18" s="27" t="s">
        <v>747</v>
      </c>
      <c r="E18" s="31" t="s">
        <v>748</v>
      </c>
      <c r="F18" s="43" t="s">
        <v>1068</v>
      </c>
      <c r="G18" s="43" t="s">
        <v>1069</v>
      </c>
      <c r="L18" s="3"/>
      <c r="M18" s="3"/>
      <c r="N18" s="3"/>
      <c r="O18" s="3"/>
      <c r="P18" s="3"/>
      <c r="Q18" s="3"/>
      <c r="R18" s="3"/>
    </row>
    <row r="19" spans="1:18" ht="15.75" customHeight="1" x14ac:dyDescent="0.15">
      <c r="A19" s="27" t="s">
        <v>38</v>
      </c>
      <c r="B19" s="27" t="s">
        <v>704</v>
      </c>
      <c r="C19" s="27" t="s">
        <v>749</v>
      </c>
      <c r="D19" s="27" t="s">
        <v>750</v>
      </c>
      <c r="E19" s="27" t="s">
        <v>751</v>
      </c>
      <c r="F19" s="43" t="s">
        <v>1070</v>
      </c>
      <c r="G19" s="43" t="s">
        <v>1071</v>
      </c>
      <c r="L19" s="3"/>
      <c r="M19" s="3"/>
      <c r="N19" s="3"/>
      <c r="O19" s="3"/>
      <c r="P19" s="3"/>
      <c r="Q19" s="3"/>
      <c r="R19" s="3"/>
    </row>
    <row r="20" spans="1:18" ht="15.75" customHeight="1" x14ac:dyDescent="0.15">
      <c r="A20" s="43"/>
      <c r="B20" s="43"/>
      <c r="C20" s="43"/>
      <c r="D20" s="43"/>
      <c r="E20" s="43"/>
      <c r="F20" s="43"/>
      <c r="G20" s="27" t="s">
        <v>752</v>
      </c>
      <c r="L20" s="3"/>
      <c r="M20" s="3"/>
      <c r="N20" s="3"/>
      <c r="O20" s="3"/>
      <c r="P20" s="3"/>
      <c r="Q20" s="3"/>
      <c r="R20" s="3"/>
    </row>
    <row r="21" spans="1:18" ht="15.75" customHeight="1" x14ac:dyDescent="0.15">
      <c r="L21" s="3"/>
      <c r="M21" s="3"/>
      <c r="N21" s="3"/>
      <c r="O21" s="3"/>
      <c r="P21" s="3"/>
      <c r="Q21" s="3"/>
      <c r="R21" s="3"/>
    </row>
    <row r="22" spans="1:18" ht="15.75" customHeight="1" x14ac:dyDescent="0.15">
      <c r="L22" s="3"/>
      <c r="M22" s="3"/>
      <c r="N22" s="3"/>
      <c r="O22" s="3"/>
      <c r="P22" s="3"/>
      <c r="Q22" s="3"/>
      <c r="R22" s="3"/>
    </row>
    <row r="23" spans="1:18" ht="15.75" customHeight="1" x14ac:dyDescent="0.15">
      <c r="L23" s="3"/>
      <c r="M23" s="3"/>
      <c r="N23" s="3"/>
      <c r="O23" s="3"/>
      <c r="P23" s="3"/>
      <c r="Q23" s="3"/>
      <c r="R23" s="3"/>
    </row>
  </sheetData>
  <conditionalFormatting sqref="L1:R1000 A5:G5">
    <cfRule type="cellIs" dxfId="1" priority="1" operator="equal">
      <formula>"TRUE"</formula>
    </cfRule>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999"/>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26" ht="15.75" customHeight="1" x14ac:dyDescent="0.15">
      <c r="A1" s="49" t="s">
        <v>1072</v>
      </c>
      <c r="B1" s="49" t="s">
        <v>1073</v>
      </c>
      <c r="C1" s="49" t="s">
        <v>1074</v>
      </c>
      <c r="D1" s="1"/>
      <c r="E1" s="1"/>
      <c r="F1" s="1"/>
      <c r="G1" s="1"/>
      <c r="H1" s="1"/>
      <c r="I1" s="2"/>
      <c r="J1" s="16"/>
      <c r="K1" s="16"/>
      <c r="L1" s="16"/>
      <c r="M1" s="16"/>
      <c r="N1" s="16"/>
      <c r="O1" s="16"/>
      <c r="P1" s="16"/>
      <c r="Q1" s="16"/>
      <c r="R1" s="16"/>
      <c r="S1" s="16"/>
      <c r="T1" s="16"/>
      <c r="U1" s="16"/>
      <c r="V1" s="16"/>
      <c r="W1" s="16"/>
      <c r="X1" s="16"/>
      <c r="Y1" s="16"/>
      <c r="Z1" s="16"/>
    </row>
    <row r="2" spans="1:26" ht="15.75" customHeight="1" x14ac:dyDescent="0.15">
      <c r="A2" s="49" t="s">
        <v>0</v>
      </c>
      <c r="B2" s="49" t="s">
        <v>1</v>
      </c>
      <c r="C2" s="1" t="s">
        <v>178</v>
      </c>
      <c r="D2" s="1"/>
      <c r="E2" s="4"/>
      <c r="F2" s="4"/>
      <c r="G2" s="4"/>
      <c r="H2" s="4"/>
      <c r="I2" s="16"/>
      <c r="J2" s="16"/>
      <c r="K2" s="16"/>
      <c r="L2" s="16"/>
      <c r="M2" s="16"/>
      <c r="N2" s="16"/>
      <c r="O2" s="16"/>
      <c r="P2" s="16"/>
      <c r="Q2" s="16"/>
      <c r="R2" s="16"/>
      <c r="S2" s="16"/>
      <c r="T2" s="16"/>
      <c r="U2" s="16"/>
      <c r="V2" s="16"/>
      <c r="W2" s="16"/>
      <c r="X2" s="16"/>
      <c r="Y2" s="16"/>
      <c r="Z2" s="16"/>
    </row>
    <row r="3" spans="1:26" ht="15.75" customHeight="1" x14ac:dyDescent="0.15">
      <c r="A3" s="1"/>
      <c r="B3" s="4"/>
      <c r="C3" s="4"/>
      <c r="D3" s="1"/>
      <c r="E3" s="4"/>
      <c r="F3" s="4"/>
      <c r="G3" s="4"/>
      <c r="H3" s="4"/>
      <c r="I3" s="16"/>
      <c r="J3" s="16"/>
      <c r="K3" s="16"/>
      <c r="L3" s="16"/>
      <c r="M3" s="16"/>
      <c r="N3" s="16"/>
      <c r="O3" s="16"/>
      <c r="P3" s="16"/>
      <c r="Q3" s="16"/>
      <c r="R3" s="16"/>
      <c r="S3" s="16"/>
      <c r="T3" s="16"/>
      <c r="U3" s="16"/>
      <c r="V3" s="16"/>
      <c r="W3" s="16"/>
      <c r="X3" s="16"/>
      <c r="Y3" s="16"/>
      <c r="Z3" s="16"/>
    </row>
    <row r="4" spans="1:26" ht="15.75" customHeight="1" x14ac:dyDescent="0.15">
      <c r="A4" s="1"/>
      <c r="B4" s="4"/>
      <c r="D4" s="4"/>
      <c r="E4" s="4"/>
      <c r="F4" s="1"/>
      <c r="G4" s="4"/>
      <c r="H4" s="4"/>
      <c r="I4" s="20"/>
      <c r="N4" s="16"/>
      <c r="O4" s="16"/>
      <c r="P4" s="16"/>
      <c r="Q4" s="16"/>
      <c r="R4" s="16"/>
      <c r="S4" s="16"/>
      <c r="T4" s="16"/>
      <c r="U4" s="16"/>
      <c r="V4" s="16"/>
      <c r="W4" s="16"/>
      <c r="X4" s="16"/>
      <c r="Y4" s="16"/>
      <c r="Z4" s="16"/>
    </row>
    <row r="5" spans="1:26" ht="15.75" customHeight="1" x14ac:dyDescent="0.15">
      <c r="A5" s="1" t="s">
        <v>3</v>
      </c>
      <c r="B5" s="1" t="s">
        <v>4</v>
      </c>
      <c r="C5" s="7" t="s">
        <v>5</v>
      </c>
      <c r="D5" s="1" t="s">
        <v>6</v>
      </c>
      <c r="E5" s="1" t="s">
        <v>7</v>
      </c>
      <c r="F5" s="8"/>
      <c r="G5" s="1"/>
      <c r="H5" s="1"/>
      <c r="I5" s="7"/>
      <c r="J5" s="7"/>
      <c r="K5" s="7"/>
      <c r="L5" s="1"/>
      <c r="M5" s="1"/>
      <c r="N5" s="16"/>
      <c r="O5" s="16"/>
      <c r="P5" s="16"/>
      <c r="Q5" s="16"/>
      <c r="R5" s="16"/>
      <c r="S5" s="16"/>
      <c r="T5" s="16"/>
      <c r="U5" s="16"/>
      <c r="V5" s="16"/>
      <c r="W5" s="16"/>
      <c r="X5" s="16"/>
      <c r="Y5" s="16"/>
      <c r="Z5" s="16"/>
    </row>
    <row r="6" spans="1:26" ht="15.75" customHeight="1" x14ac:dyDescent="0.15">
      <c r="A6" s="12" t="s">
        <v>8</v>
      </c>
      <c r="B6" s="10" t="s">
        <v>9</v>
      </c>
      <c r="C6" s="10" t="s">
        <v>10</v>
      </c>
      <c r="D6" s="10" t="s">
        <v>11</v>
      </c>
      <c r="E6" s="10" t="s">
        <v>11</v>
      </c>
      <c r="F6" s="17"/>
      <c r="G6" s="17"/>
      <c r="H6" s="17"/>
      <c r="I6" s="16"/>
      <c r="J6" s="16"/>
      <c r="K6" s="16"/>
      <c r="L6" s="16"/>
      <c r="M6" s="16"/>
      <c r="N6" s="16"/>
      <c r="O6" s="16"/>
      <c r="P6" s="16"/>
      <c r="Q6" s="16"/>
      <c r="R6" s="16"/>
      <c r="S6" s="16"/>
      <c r="T6" s="16"/>
      <c r="U6" s="16"/>
      <c r="V6" s="16"/>
      <c r="W6" s="16"/>
      <c r="X6" s="16"/>
      <c r="Y6" s="16"/>
      <c r="Z6" s="16"/>
    </row>
    <row r="7" spans="1:26" ht="15.75" customHeight="1" x14ac:dyDescent="0.15">
      <c r="A7" s="11" t="s">
        <v>12</v>
      </c>
      <c r="B7" s="10" t="s">
        <v>179</v>
      </c>
      <c r="C7" s="10" t="s">
        <v>180</v>
      </c>
      <c r="D7" s="32" t="s">
        <v>181</v>
      </c>
      <c r="E7" s="34" t="s">
        <v>800</v>
      </c>
      <c r="F7" s="16"/>
      <c r="G7" s="16"/>
      <c r="H7" s="16"/>
      <c r="I7" s="16"/>
      <c r="J7" s="16"/>
      <c r="K7" s="16"/>
      <c r="L7" s="16"/>
      <c r="M7" s="16"/>
      <c r="N7" s="16"/>
      <c r="O7" s="16"/>
      <c r="P7" s="16"/>
      <c r="Q7" s="16"/>
      <c r="R7" s="16"/>
      <c r="S7" s="16"/>
      <c r="T7" s="16"/>
      <c r="U7" s="16"/>
      <c r="V7" s="16"/>
      <c r="W7" s="16"/>
      <c r="X7" s="16"/>
      <c r="Y7" s="16"/>
      <c r="Z7" s="16"/>
    </row>
    <row r="8" spans="1:26" ht="15.75" customHeight="1" x14ac:dyDescent="0.15">
      <c r="A8" s="11" t="s">
        <v>12</v>
      </c>
      <c r="B8" s="10" t="s">
        <v>182</v>
      </c>
      <c r="C8" s="10" t="s">
        <v>16</v>
      </c>
      <c r="D8" s="10" t="s">
        <v>16</v>
      </c>
      <c r="E8" s="10" t="s">
        <v>16</v>
      </c>
      <c r="F8" s="16"/>
      <c r="G8" s="16"/>
      <c r="H8" s="16"/>
      <c r="I8" s="16"/>
      <c r="J8" s="16"/>
      <c r="K8" s="16"/>
      <c r="L8" s="16"/>
      <c r="M8" s="16"/>
      <c r="N8" s="16"/>
      <c r="O8" s="16"/>
      <c r="P8" s="16"/>
      <c r="Q8" s="16"/>
      <c r="R8" s="16"/>
      <c r="S8" s="16"/>
      <c r="T8" s="16"/>
      <c r="U8" s="16"/>
      <c r="V8" s="16"/>
      <c r="W8" s="16"/>
      <c r="X8" s="16"/>
      <c r="Y8" s="16"/>
      <c r="Z8" s="16"/>
    </row>
    <row r="9" spans="1:26" ht="15.75" customHeight="1" x14ac:dyDescent="0.15">
      <c r="A9" s="11" t="s">
        <v>12</v>
      </c>
      <c r="B9" s="10" t="s">
        <v>183</v>
      </c>
      <c r="C9" s="32" t="s">
        <v>184</v>
      </c>
      <c r="D9" s="31" t="s">
        <v>11</v>
      </c>
      <c r="E9" s="34" t="s">
        <v>754</v>
      </c>
      <c r="F9" s="16"/>
      <c r="G9" s="16"/>
      <c r="H9" s="16"/>
      <c r="I9" s="16"/>
      <c r="J9" s="16"/>
      <c r="K9" s="16"/>
      <c r="L9" s="16"/>
      <c r="M9" s="16"/>
      <c r="N9" s="16"/>
      <c r="O9" s="16"/>
      <c r="P9" s="16"/>
      <c r="Q9" s="16"/>
      <c r="R9" s="16"/>
      <c r="S9" s="16"/>
      <c r="T9" s="16"/>
      <c r="U9" s="16"/>
      <c r="V9" s="16"/>
      <c r="W9" s="16"/>
      <c r="X9" s="16"/>
      <c r="Y9" s="16"/>
      <c r="Z9" s="16"/>
    </row>
    <row r="10" spans="1:26" ht="15.75" customHeight="1" x14ac:dyDescent="0.15">
      <c r="A10" s="11" t="s">
        <v>12</v>
      </c>
      <c r="B10" s="10" t="s">
        <v>185</v>
      </c>
      <c r="C10" s="28">
        <f>2030038946901/9066045800000</f>
        <v>0.22391668779138529</v>
      </c>
      <c r="D10" s="31" t="s">
        <v>11</v>
      </c>
      <c r="E10" s="34" t="s">
        <v>754</v>
      </c>
      <c r="F10" s="16"/>
      <c r="G10" s="16"/>
      <c r="H10" s="16"/>
      <c r="I10" s="16"/>
      <c r="J10" s="16"/>
      <c r="K10" s="16"/>
      <c r="L10" s="16"/>
      <c r="M10" s="16"/>
      <c r="N10" s="16"/>
      <c r="O10" s="16"/>
      <c r="P10" s="16"/>
      <c r="Q10" s="16"/>
      <c r="R10" s="16"/>
      <c r="S10" s="16"/>
      <c r="T10" s="16"/>
      <c r="U10" s="16"/>
      <c r="V10" s="16"/>
      <c r="W10" s="16"/>
      <c r="X10" s="16"/>
      <c r="Y10" s="16"/>
      <c r="Z10" s="16"/>
    </row>
    <row r="11" spans="1:26" ht="15.75" customHeight="1" x14ac:dyDescent="0.15">
      <c r="A11" s="11" t="s">
        <v>12</v>
      </c>
      <c r="B11" s="10" t="s">
        <v>186</v>
      </c>
      <c r="C11" s="10" t="s">
        <v>64</v>
      </c>
      <c r="D11" s="10" t="s">
        <v>187</v>
      </c>
      <c r="E11" s="34" t="s">
        <v>800</v>
      </c>
      <c r="F11" s="16"/>
      <c r="G11" s="16"/>
      <c r="H11" s="16"/>
      <c r="I11" s="16"/>
      <c r="J11" s="16"/>
      <c r="K11" s="16"/>
      <c r="L11" s="16"/>
      <c r="M11" s="16"/>
      <c r="N11" s="16"/>
      <c r="O11" s="16"/>
      <c r="P11" s="16"/>
      <c r="Q11" s="16"/>
      <c r="R11" s="16"/>
      <c r="S11" s="16"/>
      <c r="T11" s="16"/>
      <c r="U11" s="16"/>
      <c r="V11" s="16"/>
      <c r="W11" s="16"/>
      <c r="X11" s="16"/>
      <c r="Y11" s="16"/>
      <c r="Z11" s="16"/>
    </row>
    <row r="12" spans="1:26" ht="15.75" customHeight="1" x14ac:dyDescent="0.15">
      <c r="A12" s="11" t="s">
        <v>12</v>
      </c>
      <c r="B12" s="10" t="s">
        <v>188</v>
      </c>
      <c r="C12" s="10" t="s">
        <v>189</v>
      </c>
      <c r="D12" s="10" t="s">
        <v>190</v>
      </c>
      <c r="E12" s="34" t="s">
        <v>801</v>
      </c>
      <c r="F12" s="16"/>
      <c r="G12" s="16"/>
      <c r="H12" s="16"/>
      <c r="I12" s="16"/>
      <c r="J12" s="16"/>
      <c r="K12" s="16"/>
      <c r="L12" s="16"/>
      <c r="M12" s="16"/>
      <c r="N12" s="16"/>
      <c r="O12" s="16"/>
      <c r="P12" s="16"/>
      <c r="Q12" s="16"/>
      <c r="R12" s="16"/>
      <c r="S12" s="16"/>
      <c r="T12" s="16"/>
      <c r="U12" s="16"/>
      <c r="V12" s="16"/>
      <c r="W12" s="16"/>
      <c r="X12" s="16"/>
      <c r="Y12" s="16"/>
      <c r="Z12" s="16"/>
    </row>
    <row r="13" spans="1:26" ht="15.75" customHeight="1" x14ac:dyDescent="0.15">
      <c r="A13" s="11" t="s">
        <v>12</v>
      </c>
      <c r="B13" s="32" t="s">
        <v>191</v>
      </c>
      <c r="C13" s="10" t="s">
        <v>24</v>
      </c>
      <c r="D13" s="10" t="s">
        <v>11</v>
      </c>
      <c r="E13" s="34" t="s">
        <v>800</v>
      </c>
      <c r="F13" s="16"/>
      <c r="G13" s="16"/>
      <c r="H13" s="16"/>
      <c r="I13" s="16"/>
      <c r="J13" s="16"/>
      <c r="K13" s="16"/>
      <c r="L13" s="16"/>
      <c r="M13" s="16"/>
      <c r="N13" s="16"/>
      <c r="O13" s="16"/>
      <c r="P13" s="16"/>
      <c r="Q13" s="16"/>
      <c r="R13" s="16"/>
      <c r="S13" s="16"/>
      <c r="T13" s="16"/>
      <c r="U13" s="16"/>
      <c r="V13" s="16"/>
      <c r="W13" s="16"/>
      <c r="X13" s="16"/>
      <c r="Y13" s="16"/>
      <c r="Z13" s="16"/>
    </row>
    <row r="14" spans="1:26" ht="15.75" customHeight="1" x14ac:dyDescent="0.15">
      <c r="A14" s="11" t="s">
        <v>12</v>
      </c>
      <c r="B14" s="10" t="s">
        <v>192</v>
      </c>
      <c r="C14" s="10" t="s">
        <v>180</v>
      </c>
      <c r="D14" s="32" t="s">
        <v>193</v>
      </c>
      <c r="E14" s="34" t="s">
        <v>800</v>
      </c>
      <c r="F14" s="16"/>
      <c r="G14" s="16"/>
      <c r="H14" s="16"/>
      <c r="I14" s="16"/>
      <c r="J14" s="16"/>
      <c r="K14" s="16"/>
      <c r="L14" s="16"/>
      <c r="M14" s="16"/>
      <c r="N14" s="16"/>
      <c r="O14" s="16"/>
      <c r="P14" s="16"/>
      <c r="Q14" s="16"/>
      <c r="R14" s="16"/>
      <c r="S14" s="16"/>
      <c r="T14" s="16"/>
      <c r="U14" s="16"/>
      <c r="V14" s="16"/>
      <c r="W14" s="16"/>
      <c r="X14" s="16"/>
      <c r="Y14" s="16"/>
      <c r="Z14" s="16"/>
    </row>
    <row r="15" spans="1:26" ht="15.75" customHeight="1" x14ac:dyDescent="0.15">
      <c r="A15" s="11" t="s">
        <v>12</v>
      </c>
      <c r="B15" s="10" t="s">
        <v>194</v>
      </c>
      <c r="C15" s="10" t="s">
        <v>195</v>
      </c>
      <c r="D15" s="10" t="s">
        <v>11</v>
      </c>
      <c r="E15" s="34" t="s">
        <v>802</v>
      </c>
      <c r="F15" s="16"/>
      <c r="G15" s="16"/>
      <c r="H15" s="16"/>
      <c r="I15" s="16"/>
      <c r="J15" s="16"/>
      <c r="K15" s="16"/>
      <c r="L15" s="16"/>
      <c r="M15" s="16"/>
      <c r="N15" s="16"/>
      <c r="O15" s="16"/>
      <c r="P15" s="16"/>
      <c r="Q15" s="16"/>
      <c r="R15" s="16"/>
      <c r="S15" s="16"/>
      <c r="T15" s="16"/>
      <c r="U15" s="16"/>
      <c r="V15" s="16"/>
      <c r="W15" s="16"/>
      <c r="X15" s="16"/>
      <c r="Y15" s="16"/>
      <c r="Z15" s="16"/>
    </row>
    <row r="16" spans="1:26" ht="15.75" customHeight="1" x14ac:dyDescent="0.15">
      <c r="A16" s="11" t="s">
        <v>12</v>
      </c>
      <c r="B16" s="10" t="s">
        <v>196</v>
      </c>
      <c r="C16" s="10" t="s">
        <v>64</v>
      </c>
      <c r="D16" s="10" t="s">
        <v>197</v>
      </c>
      <c r="E16" s="34" t="s">
        <v>800</v>
      </c>
      <c r="F16" s="16"/>
      <c r="G16" s="16"/>
      <c r="H16" s="16"/>
      <c r="I16" s="16"/>
      <c r="J16" s="16"/>
      <c r="K16" s="16"/>
      <c r="L16" s="16"/>
      <c r="M16" s="16"/>
      <c r="N16" s="16"/>
      <c r="O16" s="16"/>
      <c r="P16" s="16"/>
      <c r="Q16" s="16"/>
      <c r="R16" s="16"/>
      <c r="S16" s="16"/>
      <c r="T16" s="16"/>
      <c r="U16" s="16"/>
      <c r="V16" s="16"/>
      <c r="W16" s="16"/>
      <c r="X16" s="16"/>
      <c r="Y16" s="16"/>
      <c r="Z16" s="16"/>
    </row>
    <row r="17" spans="1:26" ht="15.75" customHeight="1" x14ac:dyDescent="0.15">
      <c r="A17" s="11" t="s">
        <v>12</v>
      </c>
      <c r="B17" s="10" t="s">
        <v>198</v>
      </c>
      <c r="C17" s="10" t="s">
        <v>199</v>
      </c>
      <c r="D17" s="10" t="s">
        <v>200</v>
      </c>
      <c r="E17" s="34" t="s">
        <v>771</v>
      </c>
      <c r="F17" s="16"/>
      <c r="G17" s="16"/>
      <c r="H17" s="16"/>
      <c r="I17" s="16"/>
      <c r="J17" s="16"/>
      <c r="K17" s="16"/>
      <c r="L17" s="16"/>
      <c r="M17" s="16"/>
      <c r="N17" s="16"/>
      <c r="O17" s="16"/>
      <c r="P17" s="16"/>
      <c r="Q17" s="16"/>
      <c r="R17" s="16"/>
      <c r="S17" s="16"/>
      <c r="T17" s="16"/>
      <c r="U17" s="16"/>
      <c r="V17" s="16"/>
      <c r="W17" s="16"/>
      <c r="X17" s="16"/>
      <c r="Y17" s="16"/>
      <c r="Z17" s="16"/>
    </row>
    <row r="18" spans="1:26" ht="15.75" customHeight="1" x14ac:dyDescent="0.15">
      <c r="A18" s="11" t="s">
        <v>12</v>
      </c>
      <c r="B18" s="10" t="s">
        <v>201</v>
      </c>
      <c r="C18" s="10" t="s">
        <v>64</v>
      </c>
      <c r="D18" s="10" t="s">
        <v>202</v>
      </c>
      <c r="E18" s="34" t="s">
        <v>786</v>
      </c>
      <c r="F18" s="16"/>
      <c r="G18" s="16"/>
      <c r="H18" s="16"/>
      <c r="I18" s="16"/>
      <c r="J18" s="16"/>
      <c r="K18" s="16"/>
      <c r="L18" s="16"/>
      <c r="M18" s="16"/>
      <c r="N18" s="16"/>
      <c r="O18" s="16"/>
      <c r="P18" s="16"/>
      <c r="Q18" s="16"/>
      <c r="R18" s="16"/>
      <c r="S18" s="16"/>
      <c r="T18" s="16"/>
      <c r="U18" s="16"/>
      <c r="V18" s="16"/>
      <c r="W18" s="16"/>
      <c r="X18" s="16"/>
      <c r="Y18" s="16"/>
      <c r="Z18" s="16"/>
    </row>
    <row r="19" spans="1:26" ht="15.75" customHeight="1" x14ac:dyDescent="0.15">
      <c r="A19" s="11" t="s">
        <v>12</v>
      </c>
      <c r="B19" s="10" t="s">
        <v>203</v>
      </c>
      <c r="C19" s="32" t="s">
        <v>204</v>
      </c>
      <c r="D19" s="10" t="s">
        <v>205</v>
      </c>
      <c r="E19" s="34" t="s">
        <v>803</v>
      </c>
      <c r="F19" s="16"/>
      <c r="G19" s="16"/>
      <c r="H19" s="16"/>
      <c r="I19" s="16"/>
      <c r="J19" s="16"/>
      <c r="K19" s="16"/>
      <c r="L19" s="16"/>
      <c r="M19" s="16"/>
      <c r="N19" s="16"/>
      <c r="O19" s="16"/>
      <c r="P19" s="16"/>
      <c r="Q19" s="16"/>
      <c r="R19" s="16"/>
      <c r="S19" s="16"/>
      <c r="T19" s="16"/>
      <c r="U19" s="16"/>
      <c r="V19" s="16"/>
      <c r="W19" s="16"/>
      <c r="X19" s="16"/>
      <c r="Y19" s="16"/>
      <c r="Z19" s="16"/>
    </row>
    <row r="20" spans="1:26" ht="15.75" customHeight="1" x14ac:dyDescent="0.15">
      <c r="A20" s="11" t="s">
        <v>12</v>
      </c>
      <c r="B20" s="10" t="s">
        <v>206</v>
      </c>
      <c r="C20" s="31" t="s">
        <v>207</v>
      </c>
      <c r="D20" s="10" t="s">
        <v>208</v>
      </c>
      <c r="E20" s="34" t="s">
        <v>786</v>
      </c>
      <c r="F20" s="16"/>
      <c r="G20" s="16"/>
      <c r="H20" s="16"/>
      <c r="I20" s="16"/>
      <c r="J20" s="16"/>
      <c r="K20" s="16"/>
      <c r="L20" s="16"/>
      <c r="M20" s="16"/>
      <c r="N20" s="16"/>
      <c r="O20" s="16"/>
      <c r="P20" s="16"/>
      <c r="Q20" s="16"/>
      <c r="R20" s="16"/>
      <c r="S20" s="16"/>
      <c r="T20" s="16"/>
      <c r="U20" s="16"/>
      <c r="V20" s="16"/>
      <c r="W20" s="16"/>
      <c r="X20" s="16"/>
      <c r="Y20" s="16"/>
      <c r="Z20" s="16"/>
    </row>
    <row r="21" spans="1:26" ht="15.75" customHeight="1" x14ac:dyDescent="0.1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75" customHeight="1" x14ac:dyDescent="0.1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ht="15.7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ht="15.75" customHeight="1" x14ac:dyDescent="0.1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ht="15.75" customHeight="1" x14ac:dyDescent="0.1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ht="15.75" customHeight="1" x14ac:dyDescent="0.1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ht="15.75" customHeight="1" x14ac:dyDescent="0.1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15.75" customHeight="1" x14ac:dyDescent="0.1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ht="15.75" customHeight="1" x14ac:dyDescent="0.1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ht="15.75" customHeight="1" x14ac:dyDescent="0.1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ht="15.75" customHeight="1" x14ac:dyDescent="0.1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ht="15.75" customHeight="1" x14ac:dyDescent="0.1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ht="15.75" customHeight="1" x14ac:dyDescent="0.1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ht="15.75" customHeight="1" x14ac:dyDescent="0.1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ht="15.75" customHeight="1" x14ac:dyDescent="0.1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ht="15.75" customHeight="1" x14ac:dyDescent="0.1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15.75" customHeight="1" x14ac:dyDescent="0.1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5.75" customHeight="1" x14ac:dyDescent="0.1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15.75" customHeight="1" x14ac:dyDescent="0.1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ht="15.75" customHeight="1" x14ac:dyDescent="0.1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5.75" customHeight="1" x14ac:dyDescent="0.1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5.75" customHeight="1" x14ac:dyDescent="0.1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5.75" customHeight="1" x14ac:dyDescent="0.1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5.75" customHeight="1" x14ac:dyDescent="0.1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5.75" customHeight="1" x14ac:dyDescent="0.1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5.75" customHeight="1" x14ac:dyDescent="0.1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4" x14ac:dyDescent="0.1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4" x14ac:dyDescent="0.1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4" x14ac:dyDescent="0.1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4" x14ac:dyDescent="0.1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4" x14ac:dyDescent="0.1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4" x14ac:dyDescent="0.1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4" x14ac:dyDescent="0.1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4" x14ac:dyDescent="0.1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4" x14ac:dyDescent="0.1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4" x14ac:dyDescent="0.1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4" x14ac:dyDescent="0.1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4" x14ac:dyDescent="0.1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4" x14ac:dyDescent="0.1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4" x14ac:dyDescent="0.1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4" x14ac:dyDescent="0.1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4" x14ac:dyDescent="0.1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4" x14ac:dyDescent="0.1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4" x14ac:dyDescent="0.1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4" x14ac:dyDescent="0.1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4" x14ac:dyDescent="0.1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4" x14ac:dyDescent="0.1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4" x14ac:dyDescent="0.1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4" x14ac:dyDescent="0.1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4" x14ac:dyDescent="0.1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4" x14ac:dyDescent="0.1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4" x14ac:dyDescent="0.1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4" x14ac:dyDescent="0.1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4" x14ac:dyDescent="0.1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4" x14ac:dyDescent="0.1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4" x14ac:dyDescent="0.1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4" x14ac:dyDescent="0.1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4" x14ac:dyDescent="0.1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4" x14ac:dyDescent="0.1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4" x14ac:dyDescent="0.1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4" x14ac:dyDescent="0.1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4" x14ac:dyDescent="0.1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4" x14ac:dyDescent="0.1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4" x14ac:dyDescent="0.1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4" x14ac:dyDescent="0.1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4" x14ac:dyDescent="0.1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4" x14ac:dyDescent="0.1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4" x14ac:dyDescent="0.1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4" x14ac:dyDescent="0.1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4" x14ac:dyDescent="0.1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4" x14ac:dyDescent="0.1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4" x14ac:dyDescent="0.1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4" x14ac:dyDescent="0.1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4" x14ac:dyDescent="0.1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4" x14ac:dyDescent="0.1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4" x14ac:dyDescent="0.1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4" x14ac:dyDescent="0.1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4" x14ac:dyDescent="0.1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4" x14ac:dyDescent="0.1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4" x14ac:dyDescent="0.1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4" x14ac:dyDescent="0.1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4" x14ac:dyDescent="0.1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4" x14ac:dyDescent="0.1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4" x14ac:dyDescent="0.1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4" x14ac:dyDescent="0.1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4" x14ac:dyDescent="0.1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4" x14ac:dyDescent="0.1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4" x14ac:dyDescent="0.1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4" x14ac:dyDescent="0.1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4" x14ac:dyDescent="0.1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4" x14ac:dyDescent="0.1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4" x14ac:dyDescent="0.1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4" x14ac:dyDescent="0.1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4" x14ac:dyDescent="0.1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4" x14ac:dyDescent="0.1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4" x14ac:dyDescent="0.1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4" x14ac:dyDescent="0.1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4" x14ac:dyDescent="0.1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4" x14ac:dyDescent="0.1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4" x14ac:dyDescent="0.1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4" x14ac:dyDescent="0.1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4" x14ac:dyDescent="0.1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4" x14ac:dyDescent="0.1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4" x14ac:dyDescent="0.1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4" x14ac:dyDescent="0.1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4" x14ac:dyDescent="0.1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4" x14ac:dyDescent="0.1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4" x14ac:dyDescent="0.1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4" x14ac:dyDescent="0.1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4" x14ac:dyDescent="0.1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4" x14ac:dyDescent="0.1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4" x14ac:dyDescent="0.1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4" x14ac:dyDescent="0.1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4" x14ac:dyDescent="0.1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4" x14ac:dyDescent="0.1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4" x14ac:dyDescent="0.1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4" x14ac:dyDescent="0.1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4" x14ac:dyDescent="0.1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4" x14ac:dyDescent="0.1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4" x14ac:dyDescent="0.1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4" x14ac:dyDescent="0.1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4" x14ac:dyDescent="0.1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4" x14ac:dyDescent="0.1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4" x14ac:dyDescent="0.1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4" x14ac:dyDescent="0.1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4" x14ac:dyDescent="0.1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4" x14ac:dyDescent="0.1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4" x14ac:dyDescent="0.1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4" x14ac:dyDescent="0.1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4" x14ac:dyDescent="0.1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4" x14ac:dyDescent="0.1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4" x14ac:dyDescent="0.1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4" x14ac:dyDescent="0.1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4" x14ac:dyDescent="0.1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4" x14ac:dyDescent="0.1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4" x14ac:dyDescent="0.1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4" x14ac:dyDescent="0.1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4" x14ac:dyDescent="0.1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4" x14ac:dyDescent="0.1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4" x14ac:dyDescent="0.1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4" x14ac:dyDescent="0.1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4" x14ac:dyDescent="0.1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4" x14ac:dyDescent="0.1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4" x14ac:dyDescent="0.1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4" x14ac:dyDescent="0.1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4" x14ac:dyDescent="0.1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4" x14ac:dyDescent="0.1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4" x14ac:dyDescent="0.1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4" x14ac:dyDescent="0.1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4" x14ac:dyDescent="0.1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4" x14ac:dyDescent="0.1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4" x14ac:dyDescent="0.1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4" x14ac:dyDescent="0.1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4" x14ac:dyDescent="0.1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4" x14ac:dyDescent="0.1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4" x14ac:dyDescent="0.1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4" x14ac:dyDescent="0.1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4" x14ac:dyDescent="0.1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4" x14ac:dyDescent="0.1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4" x14ac:dyDescent="0.1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4" x14ac:dyDescent="0.1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4" x14ac:dyDescent="0.1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4" x14ac:dyDescent="0.1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4" x14ac:dyDescent="0.1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4" x14ac:dyDescent="0.1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4" x14ac:dyDescent="0.1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4" x14ac:dyDescent="0.1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4" x14ac:dyDescent="0.1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4" x14ac:dyDescent="0.1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4" x14ac:dyDescent="0.1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4" x14ac:dyDescent="0.1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4" x14ac:dyDescent="0.1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4" x14ac:dyDescent="0.1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4" x14ac:dyDescent="0.1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4" x14ac:dyDescent="0.1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4" x14ac:dyDescent="0.1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4" x14ac:dyDescent="0.1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4" x14ac:dyDescent="0.1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4" x14ac:dyDescent="0.1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4" x14ac:dyDescent="0.1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4" x14ac:dyDescent="0.1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4" x14ac:dyDescent="0.1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4" x14ac:dyDescent="0.1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4" x14ac:dyDescent="0.1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4" x14ac:dyDescent="0.1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4" x14ac:dyDescent="0.1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4" x14ac:dyDescent="0.1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4" x14ac:dyDescent="0.1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4" x14ac:dyDescent="0.1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4" x14ac:dyDescent="0.1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4" x14ac:dyDescent="0.1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4" x14ac:dyDescent="0.1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4" x14ac:dyDescent="0.1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4" x14ac:dyDescent="0.1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4" x14ac:dyDescent="0.1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4" x14ac:dyDescent="0.1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4" x14ac:dyDescent="0.1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4" x14ac:dyDescent="0.1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4" x14ac:dyDescent="0.1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4" x14ac:dyDescent="0.1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4" x14ac:dyDescent="0.1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4" x14ac:dyDescent="0.1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4" x14ac:dyDescent="0.1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4" x14ac:dyDescent="0.1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4" x14ac:dyDescent="0.1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4" x14ac:dyDescent="0.1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4" x14ac:dyDescent="0.1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4" x14ac:dyDescent="0.1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4" x14ac:dyDescent="0.1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4" x14ac:dyDescent="0.1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4" x14ac:dyDescent="0.1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4" x14ac:dyDescent="0.1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4" x14ac:dyDescent="0.1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4" x14ac:dyDescent="0.1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4" x14ac:dyDescent="0.1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4" x14ac:dyDescent="0.1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4" x14ac:dyDescent="0.1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4" x14ac:dyDescent="0.1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4" x14ac:dyDescent="0.1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4" x14ac:dyDescent="0.1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4" x14ac:dyDescent="0.1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4" x14ac:dyDescent="0.1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4" x14ac:dyDescent="0.1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4" x14ac:dyDescent="0.1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4" x14ac:dyDescent="0.1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4" x14ac:dyDescent="0.1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4" x14ac:dyDescent="0.1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4" x14ac:dyDescent="0.1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4" x14ac:dyDescent="0.1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4" x14ac:dyDescent="0.1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4" x14ac:dyDescent="0.1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4" x14ac:dyDescent="0.1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4" x14ac:dyDescent="0.1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4" x14ac:dyDescent="0.1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4" x14ac:dyDescent="0.1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4" x14ac:dyDescent="0.1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4" x14ac:dyDescent="0.1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4" x14ac:dyDescent="0.1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4" x14ac:dyDescent="0.1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4" x14ac:dyDescent="0.1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4" x14ac:dyDescent="0.1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4" x14ac:dyDescent="0.1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4" x14ac:dyDescent="0.1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4" x14ac:dyDescent="0.1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4" x14ac:dyDescent="0.1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4" x14ac:dyDescent="0.1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4" x14ac:dyDescent="0.1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4" x14ac:dyDescent="0.1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4" x14ac:dyDescent="0.1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4" x14ac:dyDescent="0.1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4" x14ac:dyDescent="0.1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4" x14ac:dyDescent="0.1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4" x14ac:dyDescent="0.1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4" x14ac:dyDescent="0.1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4" x14ac:dyDescent="0.1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4" x14ac:dyDescent="0.1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4" x14ac:dyDescent="0.1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4" x14ac:dyDescent="0.1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4" x14ac:dyDescent="0.1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4" x14ac:dyDescent="0.1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4" x14ac:dyDescent="0.1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4" x14ac:dyDescent="0.1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4" x14ac:dyDescent="0.1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4" x14ac:dyDescent="0.1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4" x14ac:dyDescent="0.1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4" x14ac:dyDescent="0.1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4" x14ac:dyDescent="0.1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4" x14ac:dyDescent="0.1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4" x14ac:dyDescent="0.1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4" x14ac:dyDescent="0.1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4" x14ac:dyDescent="0.1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4" x14ac:dyDescent="0.1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4" x14ac:dyDescent="0.1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4" x14ac:dyDescent="0.1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4" x14ac:dyDescent="0.1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4" x14ac:dyDescent="0.1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4" x14ac:dyDescent="0.1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4" x14ac:dyDescent="0.1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4" x14ac:dyDescent="0.1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4" x14ac:dyDescent="0.1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4" x14ac:dyDescent="0.1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4" x14ac:dyDescent="0.1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4" x14ac:dyDescent="0.1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4" x14ac:dyDescent="0.1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4" x14ac:dyDescent="0.1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4" x14ac:dyDescent="0.1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4" x14ac:dyDescent="0.1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4" x14ac:dyDescent="0.1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4" x14ac:dyDescent="0.1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4" x14ac:dyDescent="0.1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4" x14ac:dyDescent="0.1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4" x14ac:dyDescent="0.1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4" x14ac:dyDescent="0.1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4" x14ac:dyDescent="0.1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4" x14ac:dyDescent="0.1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4" x14ac:dyDescent="0.1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4" x14ac:dyDescent="0.1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4" x14ac:dyDescent="0.1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4" x14ac:dyDescent="0.1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4" x14ac:dyDescent="0.1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4" x14ac:dyDescent="0.1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4" x14ac:dyDescent="0.1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4" x14ac:dyDescent="0.1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4" x14ac:dyDescent="0.1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4" x14ac:dyDescent="0.1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4" x14ac:dyDescent="0.1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4" x14ac:dyDescent="0.1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4" x14ac:dyDescent="0.1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4" x14ac:dyDescent="0.1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4" x14ac:dyDescent="0.1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4" x14ac:dyDescent="0.1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4" x14ac:dyDescent="0.1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4" x14ac:dyDescent="0.1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4" x14ac:dyDescent="0.1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4" x14ac:dyDescent="0.1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4" x14ac:dyDescent="0.1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4" x14ac:dyDescent="0.1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4" x14ac:dyDescent="0.1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4" x14ac:dyDescent="0.1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4" x14ac:dyDescent="0.1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4" x14ac:dyDescent="0.1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4" x14ac:dyDescent="0.1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4" x14ac:dyDescent="0.1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4" x14ac:dyDescent="0.1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4" x14ac:dyDescent="0.1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4" x14ac:dyDescent="0.1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4" x14ac:dyDescent="0.1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4" x14ac:dyDescent="0.1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4" x14ac:dyDescent="0.1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4" x14ac:dyDescent="0.1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4" x14ac:dyDescent="0.1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4" x14ac:dyDescent="0.1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4" x14ac:dyDescent="0.1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4" x14ac:dyDescent="0.1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4" x14ac:dyDescent="0.1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4" x14ac:dyDescent="0.1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4" x14ac:dyDescent="0.1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4" x14ac:dyDescent="0.1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4" x14ac:dyDescent="0.1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4" x14ac:dyDescent="0.1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4" x14ac:dyDescent="0.1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4" x14ac:dyDescent="0.1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4" x14ac:dyDescent="0.1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4" x14ac:dyDescent="0.15">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4" x14ac:dyDescent="0.15">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4" x14ac:dyDescent="0.15">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4" x14ac:dyDescent="0.15">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4" x14ac:dyDescent="0.15">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4" x14ac:dyDescent="0.15">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4" x14ac:dyDescent="0.15">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4" x14ac:dyDescent="0.15">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4" x14ac:dyDescent="0.15">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4" x14ac:dyDescent="0.15">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4" x14ac:dyDescent="0.15">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4" x14ac:dyDescent="0.15">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4" x14ac:dyDescent="0.15">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4" x14ac:dyDescent="0.15">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4" x14ac:dyDescent="0.15">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4" x14ac:dyDescent="0.15">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4" x14ac:dyDescent="0.15">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4" x14ac:dyDescent="0.15">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4" x14ac:dyDescent="0.15">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4" x14ac:dyDescent="0.15">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4" x14ac:dyDescent="0.15">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4" x14ac:dyDescent="0.15">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4" x14ac:dyDescent="0.15">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4" x14ac:dyDescent="0.15">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4" x14ac:dyDescent="0.15">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4" x14ac:dyDescent="0.15">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4" x14ac:dyDescent="0.15">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4" x14ac:dyDescent="0.15">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4" x14ac:dyDescent="0.15">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4" x14ac:dyDescent="0.15">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4" x14ac:dyDescent="0.15">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4" x14ac:dyDescent="0.15">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4" x14ac:dyDescent="0.15">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4" x14ac:dyDescent="0.15">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4" x14ac:dyDescent="0.15">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4" x14ac:dyDescent="0.15">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4" x14ac:dyDescent="0.15">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4" x14ac:dyDescent="0.15">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4" x14ac:dyDescent="0.15">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4" x14ac:dyDescent="0.15">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4" x14ac:dyDescent="0.15">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4" x14ac:dyDescent="0.15">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4" x14ac:dyDescent="0.15">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4" x14ac:dyDescent="0.15">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4" x14ac:dyDescent="0.15">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4" x14ac:dyDescent="0.15">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4" x14ac:dyDescent="0.15">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4" x14ac:dyDescent="0.15">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4" x14ac:dyDescent="0.15">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4" x14ac:dyDescent="0.15">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4" x14ac:dyDescent="0.15">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4" x14ac:dyDescent="0.15">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4" x14ac:dyDescent="0.15">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4" x14ac:dyDescent="0.15">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4" x14ac:dyDescent="0.15">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4" x14ac:dyDescent="0.15">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4" x14ac:dyDescent="0.15">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4" x14ac:dyDescent="0.15">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4" x14ac:dyDescent="0.15">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4" x14ac:dyDescent="0.15">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4" x14ac:dyDescent="0.15">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4" x14ac:dyDescent="0.15">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4" x14ac:dyDescent="0.15">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4" x14ac:dyDescent="0.15">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4" x14ac:dyDescent="0.15">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4" x14ac:dyDescent="0.15">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4" x14ac:dyDescent="0.15">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4" x14ac:dyDescent="0.15">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4" x14ac:dyDescent="0.15">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4" x14ac:dyDescent="0.15">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4" x14ac:dyDescent="0.15">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4" x14ac:dyDescent="0.15">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4" x14ac:dyDescent="0.15">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4" x14ac:dyDescent="0.15">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4" x14ac:dyDescent="0.15">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4" x14ac:dyDescent="0.15">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4" x14ac:dyDescent="0.15">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4" x14ac:dyDescent="0.15">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4" x14ac:dyDescent="0.15">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4" x14ac:dyDescent="0.15">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4" x14ac:dyDescent="0.15">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4" x14ac:dyDescent="0.15">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4" x14ac:dyDescent="0.15">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4" x14ac:dyDescent="0.15">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4" x14ac:dyDescent="0.15">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4" x14ac:dyDescent="0.15">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4" x14ac:dyDescent="0.15">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4" x14ac:dyDescent="0.15">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4" x14ac:dyDescent="0.15">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4" x14ac:dyDescent="0.15">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4" x14ac:dyDescent="0.15">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4" x14ac:dyDescent="0.15">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4" x14ac:dyDescent="0.15">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4" x14ac:dyDescent="0.15">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4" x14ac:dyDescent="0.15">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4" x14ac:dyDescent="0.15">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4" x14ac:dyDescent="0.15">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4" x14ac:dyDescent="0.15">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4" x14ac:dyDescent="0.15">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4" x14ac:dyDescent="0.15">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4" x14ac:dyDescent="0.15">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4" x14ac:dyDescent="0.15">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4" x14ac:dyDescent="0.15">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4" x14ac:dyDescent="0.15">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4" x14ac:dyDescent="0.15">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4" x14ac:dyDescent="0.15">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4" x14ac:dyDescent="0.15">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4" x14ac:dyDescent="0.15">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4" x14ac:dyDescent="0.15">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4" x14ac:dyDescent="0.15">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4" x14ac:dyDescent="0.15">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4" x14ac:dyDescent="0.15">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4" x14ac:dyDescent="0.15">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4" x14ac:dyDescent="0.15">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4" x14ac:dyDescent="0.15">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4" x14ac:dyDescent="0.15">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4" x14ac:dyDescent="0.15">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4" x14ac:dyDescent="0.15">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4" x14ac:dyDescent="0.15">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4" x14ac:dyDescent="0.15">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4" x14ac:dyDescent="0.15">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4" x14ac:dyDescent="0.15">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4" x14ac:dyDescent="0.15">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4" x14ac:dyDescent="0.15">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4" x14ac:dyDescent="0.15">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4" x14ac:dyDescent="0.15">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4" x14ac:dyDescent="0.15">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4" x14ac:dyDescent="0.15">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4" x14ac:dyDescent="0.15">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4" x14ac:dyDescent="0.15">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4" x14ac:dyDescent="0.15">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4" x14ac:dyDescent="0.15">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4" x14ac:dyDescent="0.15">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4" x14ac:dyDescent="0.15">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4" x14ac:dyDescent="0.15">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4" x14ac:dyDescent="0.15">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4" x14ac:dyDescent="0.15">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4" x14ac:dyDescent="0.15">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4" x14ac:dyDescent="0.15">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4" x14ac:dyDescent="0.15">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4" x14ac:dyDescent="0.15">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4" x14ac:dyDescent="0.15">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4" x14ac:dyDescent="0.15">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4" x14ac:dyDescent="0.15">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4" x14ac:dyDescent="0.15">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4" x14ac:dyDescent="0.15">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4" x14ac:dyDescent="0.15">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4" x14ac:dyDescent="0.15">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4" x14ac:dyDescent="0.15">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4" x14ac:dyDescent="0.15">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4" x14ac:dyDescent="0.15">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4" x14ac:dyDescent="0.15">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4" x14ac:dyDescent="0.15">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4" x14ac:dyDescent="0.15">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4" x14ac:dyDescent="0.15">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4" x14ac:dyDescent="0.15">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4" x14ac:dyDescent="0.15">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4" x14ac:dyDescent="0.15">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4" x14ac:dyDescent="0.15">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4" x14ac:dyDescent="0.15">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4" x14ac:dyDescent="0.15">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4" x14ac:dyDescent="0.15">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4" x14ac:dyDescent="0.15">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4" x14ac:dyDescent="0.15">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4" x14ac:dyDescent="0.15">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4" x14ac:dyDescent="0.15">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4" x14ac:dyDescent="0.15">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4" x14ac:dyDescent="0.15">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4" x14ac:dyDescent="0.15">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4" x14ac:dyDescent="0.15">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4" x14ac:dyDescent="0.15">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4" x14ac:dyDescent="0.15">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4" x14ac:dyDescent="0.15">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4" x14ac:dyDescent="0.15">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4" x14ac:dyDescent="0.15">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4" x14ac:dyDescent="0.15">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4" x14ac:dyDescent="0.15">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4" x14ac:dyDescent="0.15">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4" x14ac:dyDescent="0.15">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4" x14ac:dyDescent="0.15">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4" x14ac:dyDescent="0.15">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4" x14ac:dyDescent="0.15">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4" x14ac:dyDescent="0.15">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4" x14ac:dyDescent="0.15">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4" x14ac:dyDescent="0.15">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4" x14ac:dyDescent="0.15">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4" x14ac:dyDescent="0.15">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4" x14ac:dyDescent="0.15">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4" x14ac:dyDescent="0.15">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4" x14ac:dyDescent="0.15">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4" x14ac:dyDescent="0.15">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4" x14ac:dyDescent="0.15">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4" x14ac:dyDescent="0.15">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4" x14ac:dyDescent="0.15">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4" x14ac:dyDescent="0.15">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4" x14ac:dyDescent="0.15">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4" x14ac:dyDescent="0.15">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4" x14ac:dyDescent="0.15">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4" x14ac:dyDescent="0.15">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4" x14ac:dyDescent="0.15">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4" x14ac:dyDescent="0.15">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4" x14ac:dyDescent="0.15">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4" x14ac:dyDescent="0.15">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4" x14ac:dyDescent="0.15">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4" x14ac:dyDescent="0.15">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4" x14ac:dyDescent="0.15">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4" x14ac:dyDescent="0.15">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4" x14ac:dyDescent="0.15">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4" x14ac:dyDescent="0.15">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4" x14ac:dyDescent="0.15">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4" x14ac:dyDescent="0.15">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4" x14ac:dyDescent="0.15">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4" x14ac:dyDescent="0.15">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4" x14ac:dyDescent="0.15">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4" x14ac:dyDescent="0.15">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4" x14ac:dyDescent="0.15">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4" x14ac:dyDescent="0.15">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4" x14ac:dyDescent="0.15">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4" x14ac:dyDescent="0.15">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4" x14ac:dyDescent="0.15">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4" x14ac:dyDescent="0.15">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4" x14ac:dyDescent="0.15">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4" x14ac:dyDescent="0.15">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4" x14ac:dyDescent="0.15">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4" x14ac:dyDescent="0.15">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4" x14ac:dyDescent="0.15">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4" x14ac:dyDescent="0.15">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4" x14ac:dyDescent="0.15">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4" x14ac:dyDescent="0.15">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4" x14ac:dyDescent="0.15">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4" x14ac:dyDescent="0.15">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4" x14ac:dyDescent="0.15">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4" x14ac:dyDescent="0.15">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4" x14ac:dyDescent="0.15">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4" x14ac:dyDescent="0.15">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4" x14ac:dyDescent="0.15">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4" x14ac:dyDescent="0.15">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4" x14ac:dyDescent="0.15">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4" x14ac:dyDescent="0.15">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4" x14ac:dyDescent="0.15">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4" x14ac:dyDescent="0.15">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4" x14ac:dyDescent="0.15">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4" x14ac:dyDescent="0.15">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4" x14ac:dyDescent="0.15">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4" x14ac:dyDescent="0.15">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4" x14ac:dyDescent="0.15">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4" x14ac:dyDescent="0.15">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4" x14ac:dyDescent="0.15">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4" x14ac:dyDescent="0.15">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4" x14ac:dyDescent="0.15">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4" x14ac:dyDescent="0.15">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4" x14ac:dyDescent="0.15">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4" x14ac:dyDescent="0.15">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4" x14ac:dyDescent="0.15">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4" x14ac:dyDescent="0.15">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4" x14ac:dyDescent="0.15">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4" x14ac:dyDescent="0.15">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4" x14ac:dyDescent="0.15">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4" x14ac:dyDescent="0.15">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4" x14ac:dyDescent="0.15">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4" x14ac:dyDescent="0.15">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4" x14ac:dyDescent="0.15">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4" x14ac:dyDescent="0.15">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4" x14ac:dyDescent="0.15">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4" x14ac:dyDescent="0.15">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4" x14ac:dyDescent="0.15">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4" x14ac:dyDescent="0.15">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4" x14ac:dyDescent="0.15">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4" x14ac:dyDescent="0.15">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4" x14ac:dyDescent="0.15">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4" x14ac:dyDescent="0.15">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4" x14ac:dyDescent="0.15">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4" x14ac:dyDescent="0.15">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4" x14ac:dyDescent="0.15">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4" x14ac:dyDescent="0.15">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4" x14ac:dyDescent="0.15">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4" x14ac:dyDescent="0.15">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4" x14ac:dyDescent="0.15">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4" x14ac:dyDescent="0.15">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4" x14ac:dyDescent="0.15">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4" x14ac:dyDescent="0.15">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4" x14ac:dyDescent="0.15">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4" x14ac:dyDescent="0.15">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4" x14ac:dyDescent="0.15">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4" x14ac:dyDescent="0.15">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4" x14ac:dyDescent="0.15">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4" x14ac:dyDescent="0.15">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4" x14ac:dyDescent="0.15">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4" x14ac:dyDescent="0.15">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4" x14ac:dyDescent="0.15">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4" x14ac:dyDescent="0.15">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4" x14ac:dyDescent="0.15">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4" x14ac:dyDescent="0.15">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4" x14ac:dyDescent="0.15">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4" x14ac:dyDescent="0.15">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4" x14ac:dyDescent="0.15">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4" x14ac:dyDescent="0.15">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4" x14ac:dyDescent="0.15">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4" x14ac:dyDescent="0.15">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4" x14ac:dyDescent="0.15">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4" x14ac:dyDescent="0.15">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4" x14ac:dyDescent="0.15">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4" x14ac:dyDescent="0.15">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4" x14ac:dyDescent="0.15">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4" x14ac:dyDescent="0.15">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4" x14ac:dyDescent="0.15">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4" x14ac:dyDescent="0.15">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4" x14ac:dyDescent="0.15">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4" x14ac:dyDescent="0.15">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4" x14ac:dyDescent="0.15">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4" x14ac:dyDescent="0.15">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4" x14ac:dyDescent="0.15">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4" x14ac:dyDescent="0.15">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4" x14ac:dyDescent="0.15">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4" x14ac:dyDescent="0.15">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4" x14ac:dyDescent="0.15">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4" x14ac:dyDescent="0.15">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4" x14ac:dyDescent="0.15">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4" x14ac:dyDescent="0.15">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4" x14ac:dyDescent="0.15">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4" x14ac:dyDescent="0.15">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4" x14ac:dyDescent="0.15">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4" x14ac:dyDescent="0.15">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4" x14ac:dyDescent="0.15">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4" x14ac:dyDescent="0.15">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4" x14ac:dyDescent="0.15">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4" x14ac:dyDescent="0.15">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4" x14ac:dyDescent="0.15">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4" x14ac:dyDescent="0.15">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4" x14ac:dyDescent="0.15">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4" x14ac:dyDescent="0.15">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4" x14ac:dyDescent="0.15">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4" x14ac:dyDescent="0.15">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4" x14ac:dyDescent="0.15">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4" x14ac:dyDescent="0.15">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4" x14ac:dyDescent="0.15">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4" x14ac:dyDescent="0.15">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4" x14ac:dyDescent="0.15">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4" x14ac:dyDescent="0.15">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4" x14ac:dyDescent="0.15">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4" x14ac:dyDescent="0.15">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4" x14ac:dyDescent="0.15">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4" x14ac:dyDescent="0.15">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4" x14ac:dyDescent="0.15">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4" x14ac:dyDescent="0.15">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4" x14ac:dyDescent="0.15">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4" x14ac:dyDescent="0.15">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4" x14ac:dyDescent="0.15">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4" x14ac:dyDescent="0.15">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4" x14ac:dyDescent="0.15">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4" x14ac:dyDescent="0.15">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4" x14ac:dyDescent="0.15">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4" x14ac:dyDescent="0.15">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4" x14ac:dyDescent="0.15">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4" x14ac:dyDescent="0.15">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4" x14ac:dyDescent="0.15">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4" x14ac:dyDescent="0.15">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4" x14ac:dyDescent="0.15">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4" x14ac:dyDescent="0.15">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4" x14ac:dyDescent="0.15">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4" x14ac:dyDescent="0.15">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4" x14ac:dyDescent="0.15">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4" x14ac:dyDescent="0.15">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4" x14ac:dyDescent="0.15">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4" x14ac:dyDescent="0.15">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4" x14ac:dyDescent="0.15">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4" x14ac:dyDescent="0.15">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4" x14ac:dyDescent="0.15">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4" x14ac:dyDescent="0.15">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4" x14ac:dyDescent="0.15">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4" x14ac:dyDescent="0.15">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4" x14ac:dyDescent="0.15">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4" x14ac:dyDescent="0.15">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4" x14ac:dyDescent="0.15">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4" x14ac:dyDescent="0.15">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4" x14ac:dyDescent="0.15">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4" x14ac:dyDescent="0.15">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4" x14ac:dyDescent="0.15">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4" x14ac:dyDescent="0.15">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4" x14ac:dyDescent="0.15">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4" x14ac:dyDescent="0.15">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4" x14ac:dyDescent="0.15">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4" x14ac:dyDescent="0.15">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4" x14ac:dyDescent="0.15">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4" x14ac:dyDescent="0.15">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4" x14ac:dyDescent="0.15">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4" x14ac:dyDescent="0.15">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4" x14ac:dyDescent="0.15">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4" x14ac:dyDescent="0.15">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4" x14ac:dyDescent="0.15">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4" x14ac:dyDescent="0.15">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4" x14ac:dyDescent="0.15">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4" x14ac:dyDescent="0.15">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4" x14ac:dyDescent="0.15">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4" x14ac:dyDescent="0.15">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4" x14ac:dyDescent="0.15">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4" x14ac:dyDescent="0.15">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4" x14ac:dyDescent="0.15">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4" x14ac:dyDescent="0.15">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4" x14ac:dyDescent="0.15">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4" x14ac:dyDescent="0.15">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4" x14ac:dyDescent="0.15">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4" x14ac:dyDescent="0.15">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4" x14ac:dyDescent="0.15">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4" x14ac:dyDescent="0.15">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4" x14ac:dyDescent="0.15">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4" x14ac:dyDescent="0.15">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4" x14ac:dyDescent="0.15">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4" x14ac:dyDescent="0.15">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4" x14ac:dyDescent="0.15">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4" x14ac:dyDescent="0.15">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4" x14ac:dyDescent="0.15">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4" x14ac:dyDescent="0.15">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4" x14ac:dyDescent="0.15">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4" x14ac:dyDescent="0.15">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4" x14ac:dyDescent="0.15">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4" x14ac:dyDescent="0.15">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4" x14ac:dyDescent="0.15">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4" x14ac:dyDescent="0.15">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4" x14ac:dyDescent="0.15">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4" x14ac:dyDescent="0.15">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4" x14ac:dyDescent="0.15">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4" x14ac:dyDescent="0.15">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4" x14ac:dyDescent="0.15">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4" x14ac:dyDescent="0.15">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4" x14ac:dyDescent="0.15">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4" x14ac:dyDescent="0.15">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4" x14ac:dyDescent="0.15">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4" x14ac:dyDescent="0.15">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4" x14ac:dyDescent="0.15">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4" x14ac:dyDescent="0.15">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4" x14ac:dyDescent="0.15">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4" x14ac:dyDescent="0.15">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4" x14ac:dyDescent="0.15">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4" x14ac:dyDescent="0.15">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4" x14ac:dyDescent="0.15">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4" x14ac:dyDescent="0.15">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4" x14ac:dyDescent="0.15">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4" x14ac:dyDescent="0.15">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4" x14ac:dyDescent="0.15">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4" x14ac:dyDescent="0.15">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4" x14ac:dyDescent="0.15">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4" x14ac:dyDescent="0.15">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4" x14ac:dyDescent="0.15">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4" x14ac:dyDescent="0.15">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4" x14ac:dyDescent="0.15">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4" x14ac:dyDescent="0.15">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4" x14ac:dyDescent="0.15">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4" x14ac:dyDescent="0.15">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4" x14ac:dyDescent="0.15">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4" x14ac:dyDescent="0.15">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4" x14ac:dyDescent="0.15">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4" x14ac:dyDescent="0.15">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4" x14ac:dyDescent="0.15">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4" x14ac:dyDescent="0.15">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4" x14ac:dyDescent="0.15">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4" x14ac:dyDescent="0.15">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4" x14ac:dyDescent="0.15">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4" x14ac:dyDescent="0.15">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4" x14ac:dyDescent="0.15">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4" x14ac:dyDescent="0.15">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4" x14ac:dyDescent="0.15">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4" x14ac:dyDescent="0.15">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4" x14ac:dyDescent="0.15">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4" x14ac:dyDescent="0.15">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4" x14ac:dyDescent="0.15">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4" x14ac:dyDescent="0.15">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4" x14ac:dyDescent="0.15">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4" x14ac:dyDescent="0.15">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4" x14ac:dyDescent="0.15">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4" x14ac:dyDescent="0.15">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4" x14ac:dyDescent="0.15">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4" x14ac:dyDescent="0.15">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4" x14ac:dyDescent="0.15">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4" x14ac:dyDescent="0.15">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4" x14ac:dyDescent="0.15">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4" x14ac:dyDescent="0.15">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4" x14ac:dyDescent="0.15">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4" x14ac:dyDescent="0.15">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4" x14ac:dyDescent="0.15">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4" x14ac:dyDescent="0.15">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4" x14ac:dyDescent="0.15">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4" x14ac:dyDescent="0.15">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4" x14ac:dyDescent="0.15">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4" x14ac:dyDescent="0.15">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4" x14ac:dyDescent="0.15">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4" x14ac:dyDescent="0.15">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4" x14ac:dyDescent="0.15">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4" x14ac:dyDescent="0.15">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4" x14ac:dyDescent="0.15">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4" x14ac:dyDescent="0.15">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4" x14ac:dyDescent="0.15">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4" x14ac:dyDescent="0.15">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4" x14ac:dyDescent="0.15">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4" x14ac:dyDescent="0.15">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4" x14ac:dyDescent="0.15">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4" x14ac:dyDescent="0.15">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4" x14ac:dyDescent="0.15">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4" x14ac:dyDescent="0.15">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4" x14ac:dyDescent="0.15">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4" x14ac:dyDescent="0.15">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4" x14ac:dyDescent="0.15">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4" x14ac:dyDescent="0.15">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4" x14ac:dyDescent="0.15">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4" x14ac:dyDescent="0.15">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4" x14ac:dyDescent="0.15">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4" x14ac:dyDescent="0.15">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4" x14ac:dyDescent="0.15">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4" x14ac:dyDescent="0.15">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4" x14ac:dyDescent="0.15">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4" x14ac:dyDescent="0.15">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4" x14ac:dyDescent="0.15">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4" x14ac:dyDescent="0.15">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4" x14ac:dyDescent="0.15">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4" x14ac:dyDescent="0.15">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4" x14ac:dyDescent="0.15">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4" x14ac:dyDescent="0.15">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4" x14ac:dyDescent="0.15">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4" x14ac:dyDescent="0.15">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4" x14ac:dyDescent="0.15">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4" x14ac:dyDescent="0.15">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4" x14ac:dyDescent="0.15">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4" x14ac:dyDescent="0.15">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4" x14ac:dyDescent="0.15">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4" x14ac:dyDescent="0.15">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4" x14ac:dyDescent="0.15">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4" x14ac:dyDescent="0.15">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4" x14ac:dyDescent="0.15">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4" x14ac:dyDescent="0.15">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4" x14ac:dyDescent="0.15">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4" x14ac:dyDescent="0.15">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4" x14ac:dyDescent="0.15">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4" x14ac:dyDescent="0.15">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4" x14ac:dyDescent="0.15">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4" x14ac:dyDescent="0.15">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4" x14ac:dyDescent="0.15">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4" x14ac:dyDescent="0.15">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4" x14ac:dyDescent="0.15">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4" x14ac:dyDescent="0.15">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4" x14ac:dyDescent="0.15">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4" x14ac:dyDescent="0.15">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4" x14ac:dyDescent="0.15">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4" x14ac:dyDescent="0.15">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4" x14ac:dyDescent="0.15">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4" x14ac:dyDescent="0.15">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4" x14ac:dyDescent="0.15">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4" x14ac:dyDescent="0.15">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4" x14ac:dyDescent="0.15">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4" x14ac:dyDescent="0.15">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4" x14ac:dyDescent="0.15">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4" x14ac:dyDescent="0.15">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4" x14ac:dyDescent="0.15">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4" x14ac:dyDescent="0.15">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4" x14ac:dyDescent="0.15">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4" x14ac:dyDescent="0.15">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4" x14ac:dyDescent="0.15">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4" x14ac:dyDescent="0.15">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4" x14ac:dyDescent="0.15">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4" x14ac:dyDescent="0.15">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4" x14ac:dyDescent="0.15">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4" x14ac:dyDescent="0.15">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4" x14ac:dyDescent="0.15">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4" x14ac:dyDescent="0.15">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4" x14ac:dyDescent="0.15">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4" x14ac:dyDescent="0.15">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4" x14ac:dyDescent="0.15">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4" x14ac:dyDescent="0.15">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4" x14ac:dyDescent="0.15">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4" x14ac:dyDescent="0.15">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4" x14ac:dyDescent="0.15">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4" x14ac:dyDescent="0.15">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4" x14ac:dyDescent="0.15">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4" x14ac:dyDescent="0.15">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4" x14ac:dyDescent="0.15">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4" x14ac:dyDescent="0.15">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4" x14ac:dyDescent="0.15">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4" x14ac:dyDescent="0.15">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4" x14ac:dyDescent="0.15">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4" x14ac:dyDescent="0.15">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4" x14ac:dyDescent="0.15">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4" x14ac:dyDescent="0.15">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4" x14ac:dyDescent="0.15">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4" x14ac:dyDescent="0.15">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4" x14ac:dyDescent="0.15">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4" x14ac:dyDescent="0.15">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4" x14ac:dyDescent="0.15">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4" x14ac:dyDescent="0.15">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4" x14ac:dyDescent="0.15">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4" x14ac:dyDescent="0.15">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4" x14ac:dyDescent="0.15">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4" x14ac:dyDescent="0.15">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4" x14ac:dyDescent="0.15">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4" x14ac:dyDescent="0.15">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4" x14ac:dyDescent="0.15">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4" x14ac:dyDescent="0.15">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4" x14ac:dyDescent="0.15">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4" x14ac:dyDescent="0.15">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4" x14ac:dyDescent="0.15">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4" x14ac:dyDescent="0.15">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4" x14ac:dyDescent="0.15">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4" x14ac:dyDescent="0.15">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4" x14ac:dyDescent="0.15">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4" x14ac:dyDescent="0.15">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4" x14ac:dyDescent="0.15">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4" x14ac:dyDescent="0.15">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4" x14ac:dyDescent="0.15">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4" x14ac:dyDescent="0.15">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4" x14ac:dyDescent="0.15">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4" x14ac:dyDescent="0.15">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4" x14ac:dyDescent="0.15">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4" x14ac:dyDescent="0.15">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4" x14ac:dyDescent="0.15">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4" x14ac:dyDescent="0.15">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4" x14ac:dyDescent="0.15">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4" x14ac:dyDescent="0.15">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4" x14ac:dyDescent="0.15">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4" x14ac:dyDescent="0.15">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4" x14ac:dyDescent="0.15">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4" x14ac:dyDescent="0.15">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4" x14ac:dyDescent="0.15">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4" x14ac:dyDescent="0.15">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4" x14ac:dyDescent="0.15">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4" x14ac:dyDescent="0.15">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4" x14ac:dyDescent="0.15">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4" x14ac:dyDescent="0.15">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4" x14ac:dyDescent="0.15">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4" x14ac:dyDescent="0.15">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4" x14ac:dyDescent="0.15">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4" x14ac:dyDescent="0.15">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4" x14ac:dyDescent="0.15">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4" x14ac:dyDescent="0.15">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4" x14ac:dyDescent="0.15">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4" x14ac:dyDescent="0.15">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4" x14ac:dyDescent="0.15">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4" x14ac:dyDescent="0.15">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4" x14ac:dyDescent="0.15">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sheetData>
  <conditionalFormatting sqref="K1:M4 I1:J999 K6:M999">
    <cfRule type="cellIs" dxfId="43" priority="1" operator="equal">
      <formula>"TRUE"</formula>
    </cfRule>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37"/>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10" t="s">
        <v>209</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7" t="s">
        <v>5</v>
      </c>
      <c r="D5" s="1" t="s">
        <v>6</v>
      </c>
      <c r="E5" s="1" t="s">
        <v>7</v>
      </c>
      <c r="F5" s="8"/>
      <c r="G5" s="1"/>
      <c r="H5" s="1"/>
      <c r="I5" s="1"/>
      <c r="J5" s="19"/>
      <c r="K5" s="7"/>
      <c r="L5" s="7"/>
      <c r="M5" s="7"/>
      <c r="N5" s="1"/>
      <c r="O5" s="1"/>
    </row>
    <row r="6" spans="1:15" ht="15.75" customHeight="1" x14ac:dyDescent="0.15">
      <c r="A6" s="10" t="s">
        <v>12</v>
      </c>
      <c r="B6" s="10" t="s">
        <v>39</v>
      </c>
      <c r="C6" s="10" t="s">
        <v>209</v>
      </c>
      <c r="D6" s="10" t="s">
        <v>210</v>
      </c>
      <c r="E6" s="34" t="s">
        <v>800</v>
      </c>
      <c r="K6" s="3"/>
      <c r="L6" s="3"/>
      <c r="M6" s="3"/>
      <c r="N6" s="3"/>
      <c r="O6" s="3"/>
    </row>
    <row r="7" spans="1:15" ht="15.75" customHeight="1" x14ac:dyDescent="0.15">
      <c r="A7" s="10" t="s">
        <v>12</v>
      </c>
      <c r="B7" s="10" t="s">
        <v>211</v>
      </c>
      <c r="C7" s="10" t="s">
        <v>212</v>
      </c>
      <c r="D7" s="10" t="s">
        <v>213</v>
      </c>
      <c r="E7" s="34" t="s">
        <v>823</v>
      </c>
      <c r="K7" s="3"/>
      <c r="L7" s="3"/>
      <c r="M7" s="3"/>
      <c r="N7" s="3"/>
      <c r="O7" s="3"/>
    </row>
    <row r="8" spans="1:15" ht="15.75" customHeight="1" x14ac:dyDescent="0.15">
      <c r="A8" s="10" t="s">
        <v>12</v>
      </c>
      <c r="B8" s="10" t="s">
        <v>214</v>
      </c>
      <c r="C8" s="10" t="s">
        <v>215</v>
      </c>
      <c r="D8" s="10" t="s">
        <v>216</v>
      </c>
      <c r="E8" s="34" t="s">
        <v>755</v>
      </c>
      <c r="K8" s="3"/>
      <c r="L8" s="3"/>
      <c r="M8" s="3"/>
      <c r="N8" s="3"/>
      <c r="O8" s="3"/>
    </row>
    <row r="9" spans="1:15" ht="15.75" customHeight="1" x14ac:dyDescent="0.15">
      <c r="A9" s="10" t="s">
        <v>12</v>
      </c>
      <c r="B9" s="10" t="s">
        <v>217</v>
      </c>
      <c r="C9" s="10" t="s">
        <v>64</v>
      </c>
      <c r="D9" s="10" t="s">
        <v>218</v>
      </c>
      <c r="E9" s="34" t="s">
        <v>824</v>
      </c>
      <c r="K9" s="3"/>
      <c r="L9" s="3"/>
      <c r="M9" s="3"/>
      <c r="N9" s="3"/>
      <c r="O9" s="3"/>
    </row>
    <row r="10" spans="1:15" ht="15.75" customHeight="1" x14ac:dyDescent="0.15">
      <c r="A10" s="10" t="s">
        <v>12</v>
      </c>
      <c r="B10" s="10" t="s">
        <v>13</v>
      </c>
      <c r="C10" s="34" t="s">
        <v>219</v>
      </c>
      <c r="D10" s="10" t="s">
        <v>11</v>
      </c>
      <c r="E10" s="34" t="s">
        <v>11</v>
      </c>
      <c r="K10" s="3"/>
      <c r="L10" s="3"/>
      <c r="M10" s="3"/>
      <c r="N10" s="3"/>
      <c r="O10" s="3"/>
    </row>
    <row r="11" spans="1:15" ht="15.75" customHeight="1" x14ac:dyDescent="0.15">
      <c r="A11" s="10" t="s">
        <v>12</v>
      </c>
      <c r="B11" s="10" t="s">
        <v>220</v>
      </c>
      <c r="C11" s="34" t="s">
        <v>825</v>
      </c>
      <c r="D11" s="10" t="s">
        <v>11</v>
      </c>
      <c r="E11" s="10" t="s">
        <v>11</v>
      </c>
      <c r="K11" s="3"/>
      <c r="L11" s="3"/>
      <c r="M11" s="3"/>
      <c r="N11" s="3"/>
      <c r="O11" s="3"/>
    </row>
    <row r="12" spans="1:15" ht="15.75" customHeight="1" x14ac:dyDescent="0.15">
      <c r="A12" s="10" t="s">
        <v>12</v>
      </c>
      <c r="B12" s="10" t="s">
        <v>221</v>
      </c>
      <c r="C12" s="10" t="s">
        <v>222</v>
      </c>
      <c r="D12" s="10" t="s">
        <v>223</v>
      </c>
      <c r="E12" s="34" t="s">
        <v>826</v>
      </c>
      <c r="K12" s="3"/>
      <c r="L12" s="3"/>
      <c r="M12" s="3"/>
      <c r="N12" s="3"/>
      <c r="O12" s="3"/>
    </row>
    <row r="13" spans="1:15" ht="15.75" customHeight="1" x14ac:dyDescent="0.15">
      <c r="A13" s="10" t="s">
        <v>12</v>
      </c>
      <c r="B13" s="10" t="s">
        <v>224</v>
      </c>
      <c r="C13" s="10" t="s">
        <v>225</v>
      </c>
      <c r="D13" s="10" t="s">
        <v>11</v>
      </c>
      <c r="E13" s="34" t="s">
        <v>826</v>
      </c>
      <c r="K13" s="3"/>
      <c r="L13" s="3"/>
      <c r="M13" s="3"/>
      <c r="N13" s="3"/>
      <c r="O13" s="3"/>
    </row>
    <row r="14" spans="1:15" ht="15.75" customHeight="1" x14ac:dyDescent="0.15">
      <c r="A14" s="10" t="s">
        <v>12</v>
      </c>
      <c r="B14" s="10" t="s">
        <v>226</v>
      </c>
      <c r="C14" s="10" t="s">
        <v>227</v>
      </c>
      <c r="D14" s="10" t="s">
        <v>228</v>
      </c>
      <c r="E14" s="34" t="s">
        <v>826</v>
      </c>
      <c r="K14" s="3"/>
      <c r="L14" s="3"/>
      <c r="M14" s="3"/>
      <c r="N14" s="3"/>
      <c r="O14" s="3"/>
    </row>
    <row r="15" spans="1:15" ht="15.75" customHeight="1" x14ac:dyDescent="0.15">
      <c r="A15" s="10" t="s">
        <v>12</v>
      </c>
      <c r="B15" s="10" t="s">
        <v>20</v>
      </c>
      <c r="C15" s="35" t="s">
        <v>229</v>
      </c>
      <c r="D15" s="10" t="s">
        <v>11</v>
      </c>
      <c r="E15" s="34" t="s">
        <v>754</v>
      </c>
      <c r="K15" s="3"/>
      <c r="L15" s="3"/>
      <c r="M15" s="3"/>
      <c r="N15" s="3"/>
      <c r="O15" s="3"/>
    </row>
    <row r="16" spans="1:15" ht="15.75" customHeight="1" x14ac:dyDescent="0.15">
      <c r="A16" s="10" t="s">
        <v>12</v>
      </c>
      <c r="B16" s="10" t="s">
        <v>230</v>
      </c>
      <c r="C16" s="36">
        <f>10868792885/2030038946901</f>
        <v>5.3539824453082497E-3</v>
      </c>
      <c r="D16" s="10" t="s">
        <v>11</v>
      </c>
      <c r="E16" s="34" t="s">
        <v>754</v>
      </c>
      <c r="K16" s="3"/>
      <c r="L16" s="3"/>
      <c r="M16" s="3"/>
      <c r="N16" s="3"/>
      <c r="O16" s="3"/>
    </row>
    <row r="17" spans="1:15" ht="15.75" customHeight="1" x14ac:dyDescent="0.15">
      <c r="A17" s="10" t="s">
        <v>12</v>
      </c>
      <c r="B17" s="10" t="s">
        <v>22</v>
      </c>
      <c r="C17" s="36">
        <f>10868792885/9066045800000</f>
        <v>1.1988460156466449E-3</v>
      </c>
      <c r="D17" s="10" t="s">
        <v>11</v>
      </c>
      <c r="E17" s="34" t="s">
        <v>754</v>
      </c>
      <c r="K17" s="3"/>
      <c r="L17" s="3"/>
      <c r="M17" s="3"/>
      <c r="N17" s="3"/>
      <c r="O17" s="3"/>
    </row>
    <row r="18" spans="1:15" ht="15.75" customHeight="1" x14ac:dyDescent="0.15">
      <c r="A18" s="10" t="s">
        <v>12</v>
      </c>
      <c r="B18" s="10" t="s">
        <v>63</v>
      </c>
      <c r="C18" s="10" t="s">
        <v>64</v>
      </c>
      <c r="D18" s="10" t="s">
        <v>231</v>
      </c>
      <c r="E18" s="34" t="s">
        <v>823</v>
      </c>
      <c r="K18" s="3"/>
      <c r="L18" s="3"/>
      <c r="M18" s="3"/>
      <c r="N18" s="3"/>
      <c r="O18" s="3"/>
    </row>
    <row r="19" spans="1:15" ht="15.75" customHeight="1" x14ac:dyDescent="0.15">
      <c r="A19" s="10" t="s">
        <v>12</v>
      </c>
      <c r="B19" s="10" t="s">
        <v>232</v>
      </c>
      <c r="C19" s="10" t="s">
        <v>16</v>
      </c>
      <c r="D19" s="10" t="s">
        <v>16</v>
      </c>
      <c r="E19" s="34" t="s">
        <v>16</v>
      </c>
      <c r="K19" s="3"/>
      <c r="L19" s="3"/>
      <c r="M19" s="3"/>
      <c r="N19" s="3"/>
      <c r="O19" s="3"/>
    </row>
    <row r="20" spans="1:15" ht="15.75" customHeight="1" x14ac:dyDescent="0.15">
      <c r="A20" s="10" t="s">
        <v>233</v>
      </c>
      <c r="B20" s="10" t="s">
        <v>234</v>
      </c>
      <c r="C20" s="10" t="s">
        <v>235</v>
      </c>
      <c r="D20" s="10" t="s">
        <v>11</v>
      </c>
      <c r="E20" s="34" t="s">
        <v>827</v>
      </c>
      <c r="K20" s="3"/>
      <c r="L20" s="3"/>
      <c r="M20" s="3"/>
      <c r="N20" s="3"/>
      <c r="O20" s="3"/>
    </row>
    <row r="21" spans="1:15" ht="15.75" customHeight="1" x14ac:dyDescent="0.15">
      <c r="A21" s="10" t="s">
        <v>233</v>
      </c>
      <c r="B21" s="10" t="s">
        <v>236</v>
      </c>
      <c r="C21" s="10" t="s">
        <v>237</v>
      </c>
      <c r="D21" s="10" t="s">
        <v>11</v>
      </c>
      <c r="E21" s="34" t="s">
        <v>828</v>
      </c>
      <c r="K21" s="3"/>
      <c r="L21" s="3"/>
      <c r="M21" s="3"/>
      <c r="N21" s="3"/>
      <c r="O21" s="3"/>
    </row>
    <row r="22" spans="1:15" ht="15.75" customHeight="1" x14ac:dyDescent="0.15">
      <c r="A22" s="10" t="s">
        <v>233</v>
      </c>
      <c r="B22" s="10" t="s">
        <v>238</v>
      </c>
      <c r="C22" s="10" t="s">
        <v>64</v>
      </c>
      <c r="D22" s="10" t="s">
        <v>239</v>
      </c>
      <c r="E22" s="34" t="s">
        <v>829</v>
      </c>
      <c r="K22" s="3"/>
      <c r="L22" s="3"/>
      <c r="M22" s="3"/>
      <c r="N22" s="3"/>
      <c r="O22" s="3"/>
    </row>
    <row r="23" spans="1:15" ht="15.75" customHeight="1" x14ac:dyDescent="0.15">
      <c r="A23" s="10" t="s">
        <v>233</v>
      </c>
      <c r="B23" s="10" t="s">
        <v>240</v>
      </c>
      <c r="C23" s="10" t="s">
        <v>241</v>
      </c>
      <c r="D23" s="10" t="s">
        <v>242</v>
      </c>
      <c r="E23" s="34" t="s">
        <v>830</v>
      </c>
      <c r="K23" s="3"/>
      <c r="L23" s="3"/>
      <c r="M23" s="3"/>
      <c r="N23" s="3"/>
      <c r="O23" s="3"/>
    </row>
    <row r="24" spans="1:15" ht="15.75" customHeight="1" x14ac:dyDescent="0.15">
      <c r="A24" s="10" t="s">
        <v>233</v>
      </c>
      <c r="B24" s="10" t="s">
        <v>243</v>
      </c>
      <c r="C24" s="10" t="s">
        <v>244</v>
      </c>
      <c r="D24" s="10" t="s">
        <v>11</v>
      </c>
      <c r="E24" s="34" t="s">
        <v>829</v>
      </c>
      <c r="K24" s="3"/>
      <c r="L24" s="3"/>
      <c r="M24" s="3"/>
      <c r="N24" s="3"/>
      <c r="O24" s="3"/>
    </row>
    <row r="25" spans="1:15" ht="15.75" customHeight="1" x14ac:dyDescent="0.15">
      <c r="A25" s="10" t="s">
        <v>233</v>
      </c>
      <c r="B25" s="10" t="s">
        <v>245</v>
      </c>
      <c r="C25" s="34" t="s">
        <v>831</v>
      </c>
      <c r="D25" s="10" t="s">
        <v>11</v>
      </c>
      <c r="E25" s="34" t="s">
        <v>832</v>
      </c>
      <c r="K25" s="3"/>
      <c r="L25" s="3"/>
      <c r="M25" s="3"/>
      <c r="N25" s="3"/>
      <c r="O25" s="3"/>
    </row>
    <row r="26" spans="1:15" ht="15.75" customHeight="1" x14ac:dyDescent="0.15">
      <c r="A26" s="10" t="s">
        <v>246</v>
      </c>
      <c r="B26" s="10" t="s">
        <v>247</v>
      </c>
      <c r="C26" s="10" t="s">
        <v>248</v>
      </c>
      <c r="D26" s="10" t="s">
        <v>11</v>
      </c>
      <c r="E26" s="34" t="s">
        <v>833</v>
      </c>
      <c r="K26" s="3"/>
      <c r="L26" s="3"/>
      <c r="M26" s="3"/>
      <c r="N26" s="3"/>
      <c r="O26" s="3"/>
    </row>
    <row r="27" spans="1:15" ht="15.75" customHeight="1" x14ac:dyDescent="0.15">
      <c r="A27" s="10" t="s">
        <v>246</v>
      </c>
      <c r="B27" s="10" t="s">
        <v>249</v>
      </c>
      <c r="C27" s="10" t="s">
        <v>250</v>
      </c>
      <c r="D27" s="10" t="s">
        <v>11</v>
      </c>
      <c r="E27" s="34" t="s">
        <v>834</v>
      </c>
      <c r="K27" s="3"/>
      <c r="L27" s="3"/>
      <c r="M27" s="3"/>
      <c r="N27" s="3"/>
      <c r="O27" s="3"/>
    </row>
    <row r="28" spans="1:15" ht="15.75" customHeight="1" x14ac:dyDescent="0.15">
      <c r="A28" s="10" t="s">
        <v>246</v>
      </c>
      <c r="B28" s="10" t="s">
        <v>251</v>
      </c>
      <c r="C28" s="10" t="s">
        <v>64</v>
      </c>
      <c r="D28" s="10" t="s">
        <v>252</v>
      </c>
      <c r="E28" s="34" t="s">
        <v>835</v>
      </c>
      <c r="K28" s="3"/>
      <c r="L28" s="3"/>
      <c r="M28" s="3"/>
      <c r="N28" s="3"/>
      <c r="O28" s="3"/>
    </row>
    <row r="29" spans="1:15" ht="15.75" customHeight="1" x14ac:dyDescent="0.15">
      <c r="A29" s="10" t="s">
        <v>246</v>
      </c>
      <c r="B29" s="10" t="s">
        <v>253</v>
      </c>
      <c r="C29" s="10" t="s">
        <v>254</v>
      </c>
      <c r="D29" s="10" t="s">
        <v>255</v>
      </c>
      <c r="E29" s="34" t="s">
        <v>836</v>
      </c>
      <c r="K29" s="3"/>
      <c r="L29" s="3"/>
      <c r="M29" s="3"/>
      <c r="N29" s="3"/>
      <c r="O29" s="3"/>
    </row>
    <row r="30" spans="1:15" ht="15.75" customHeight="1" x14ac:dyDescent="0.15">
      <c r="A30" s="10" t="s">
        <v>246</v>
      </c>
      <c r="B30" s="10" t="s">
        <v>256</v>
      </c>
      <c r="C30" s="10" t="s">
        <v>169</v>
      </c>
      <c r="D30" s="10" t="s">
        <v>11</v>
      </c>
      <c r="E30" s="34" t="s">
        <v>837</v>
      </c>
      <c r="K30" s="3"/>
      <c r="L30" s="3"/>
      <c r="M30" s="3"/>
      <c r="N30" s="3"/>
      <c r="O30" s="3"/>
    </row>
    <row r="31" spans="1:15" ht="15.75" customHeight="1" x14ac:dyDescent="0.15">
      <c r="A31" s="10" t="s">
        <v>246</v>
      </c>
      <c r="B31" s="10" t="s">
        <v>257</v>
      </c>
      <c r="C31" s="34" t="s">
        <v>838</v>
      </c>
      <c r="D31" s="10" t="s">
        <v>11</v>
      </c>
      <c r="E31" s="34" t="s">
        <v>839</v>
      </c>
      <c r="K31" s="3"/>
      <c r="L31" s="3"/>
      <c r="M31" s="3"/>
      <c r="N31" s="3"/>
      <c r="O31" s="3"/>
    </row>
    <row r="32" spans="1:15" ht="15.75" customHeight="1" x14ac:dyDescent="0.15">
      <c r="A32" s="10" t="s">
        <v>246</v>
      </c>
      <c r="B32" s="10" t="s">
        <v>258</v>
      </c>
      <c r="C32" s="10" t="s">
        <v>259</v>
      </c>
      <c r="D32" s="10" t="s">
        <v>11</v>
      </c>
      <c r="E32" s="34" t="s">
        <v>840</v>
      </c>
      <c r="K32" s="3"/>
      <c r="L32" s="3"/>
      <c r="M32" s="3"/>
      <c r="N32" s="3"/>
      <c r="O32" s="3"/>
    </row>
    <row r="33" spans="1:15" ht="15.75" customHeight="1" x14ac:dyDescent="0.15">
      <c r="A33" s="10" t="s">
        <v>246</v>
      </c>
      <c r="B33" s="10" t="s">
        <v>260</v>
      </c>
      <c r="C33" s="10" t="s">
        <v>261</v>
      </c>
      <c r="D33" s="10" t="s">
        <v>11</v>
      </c>
      <c r="E33" s="34" t="s">
        <v>841</v>
      </c>
      <c r="K33" s="3"/>
      <c r="L33" s="3"/>
      <c r="M33" s="3"/>
      <c r="N33" s="3"/>
      <c r="O33" s="3"/>
    </row>
    <row r="34" spans="1:15" ht="15.75" customHeight="1" x14ac:dyDescent="0.15">
      <c r="A34" s="10" t="s">
        <v>246</v>
      </c>
      <c r="B34" s="10" t="s">
        <v>262</v>
      </c>
      <c r="C34" s="10" t="s">
        <v>64</v>
      </c>
      <c r="D34" s="10" t="s">
        <v>263</v>
      </c>
      <c r="E34" s="34" t="s">
        <v>842</v>
      </c>
      <c r="K34" s="3"/>
      <c r="L34" s="3"/>
      <c r="M34" s="3"/>
      <c r="N34" s="3"/>
      <c r="O34" s="3"/>
    </row>
    <row r="35" spans="1:15" ht="15.75" customHeight="1" x14ac:dyDescent="0.15">
      <c r="A35" s="10" t="s">
        <v>246</v>
      </c>
      <c r="B35" s="10" t="s">
        <v>264</v>
      </c>
      <c r="C35" s="10" t="s">
        <v>254</v>
      </c>
      <c r="D35" s="10" t="s">
        <v>11</v>
      </c>
      <c r="E35" s="34" t="s">
        <v>843</v>
      </c>
      <c r="K35" s="3"/>
      <c r="L35" s="3"/>
      <c r="M35" s="3"/>
      <c r="N35" s="3"/>
      <c r="O35" s="3"/>
    </row>
    <row r="36" spans="1:15" ht="15.75" customHeight="1" x14ac:dyDescent="0.15">
      <c r="A36" s="10" t="s">
        <v>246</v>
      </c>
      <c r="B36" s="10" t="s">
        <v>265</v>
      </c>
      <c r="C36" s="10" t="s">
        <v>244</v>
      </c>
      <c r="D36" s="10" t="s">
        <v>11</v>
      </c>
      <c r="E36" s="34" t="s">
        <v>844</v>
      </c>
      <c r="K36" s="3"/>
      <c r="L36" s="3"/>
      <c r="M36" s="3"/>
      <c r="N36" s="3"/>
      <c r="O36" s="3"/>
    </row>
    <row r="37" spans="1:15" ht="15.75" customHeight="1" x14ac:dyDescent="0.15">
      <c r="A37" s="10" t="s">
        <v>246</v>
      </c>
      <c r="B37" s="10" t="s">
        <v>266</v>
      </c>
      <c r="C37" s="34" t="s">
        <v>845</v>
      </c>
      <c r="D37" s="10" t="s">
        <v>11</v>
      </c>
      <c r="E37" s="34" t="s">
        <v>846</v>
      </c>
      <c r="K37" s="3"/>
      <c r="L37" s="3"/>
      <c r="M37" s="3"/>
      <c r="N37" s="3"/>
      <c r="O37" s="3"/>
    </row>
  </sheetData>
  <conditionalFormatting sqref="M1:O4 K1:L1003 M6:O1003">
    <cfRule type="cellIs" dxfId="41" priority="1" operator="equal">
      <formula>"TRUE"</formula>
    </cfRule>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267</v>
      </c>
      <c r="D2" s="4"/>
      <c r="E2" s="21"/>
      <c r="F2" s="1"/>
      <c r="G2" s="4"/>
      <c r="H2" s="4"/>
      <c r="I2" s="4"/>
      <c r="J2" s="4"/>
      <c r="K2" s="20"/>
    </row>
    <row r="3" spans="1:15" ht="15.75" customHeight="1" x14ac:dyDescent="0.15">
      <c r="A3" s="18"/>
      <c r="B3" s="4"/>
      <c r="C3" s="1"/>
      <c r="D3" s="4"/>
      <c r="E3" s="21"/>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267</v>
      </c>
      <c r="D6" s="31" t="s">
        <v>268</v>
      </c>
      <c r="E6" s="34" t="s">
        <v>800</v>
      </c>
      <c r="K6" s="3"/>
      <c r="L6" s="3"/>
      <c r="M6" s="3"/>
      <c r="N6" s="3"/>
      <c r="O6" s="3"/>
    </row>
    <row r="7" spans="1:15" ht="15.75" customHeight="1" x14ac:dyDescent="0.15">
      <c r="A7" s="31" t="s">
        <v>12</v>
      </c>
      <c r="B7" s="31" t="s">
        <v>211</v>
      </c>
      <c r="C7" s="31" t="s">
        <v>269</v>
      </c>
      <c r="D7" s="31" t="s">
        <v>270</v>
      </c>
      <c r="E7" s="34" t="s">
        <v>755</v>
      </c>
      <c r="K7" s="3"/>
      <c r="L7" s="3"/>
      <c r="M7" s="3"/>
      <c r="N7" s="3"/>
      <c r="O7" s="3"/>
    </row>
    <row r="8" spans="1:15" ht="15.75" customHeight="1" x14ac:dyDescent="0.15">
      <c r="A8" s="31" t="s">
        <v>12</v>
      </c>
      <c r="B8" s="31" t="s">
        <v>214</v>
      </c>
      <c r="C8" s="31" t="s">
        <v>271</v>
      </c>
      <c r="D8" s="31" t="s">
        <v>272</v>
      </c>
      <c r="E8" s="34" t="s">
        <v>755</v>
      </c>
      <c r="K8" s="3"/>
      <c r="L8" s="3"/>
      <c r="M8" s="3"/>
      <c r="N8" s="3"/>
      <c r="O8" s="3"/>
    </row>
    <row r="9" spans="1:15" ht="15.75" customHeight="1" x14ac:dyDescent="0.15">
      <c r="A9" s="31" t="s">
        <v>12</v>
      </c>
      <c r="B9" s="31" t="s">
        <v>217</v>
      </c>
      <c r="C9" s="31" t="s">
        <v>64</v>
      </c>
      <c r="D9" s="31" t="s">
        <v>273</v>
      </c>
      <c r="E9" s="34" t="s">
        <v>811</v>
      </c>
      <c r="K9" s="3"/>
      <c r="L9" s="3"/>
      <c r="M9" s="3"/>
      <c r="N9" s="3"/>
      <c r="O9" s="3"/>
    </row>
    <row r="10" spans="1:15" ht="15.75" customHeight="1" x14ac:dyDescent="0.15">
      <c r="A10" s="31" t="s">
        <v>12</v>
      </c>
      <c r="B10" s="31" t="s">
        <v>13</v>
      </c>
      <c r="C10" s="34" t="s">
        <v>274</v>
      </c>
      <c r="D10" s="31" t="s">
        <v>11</v>
      </c>
      <c r="E10" s="31" t="s">
        <v>11</v>
      </c>
      <c r="K10" s="3"/>
      <c r="L10" s="3"/>
      <c r="M10" s="3"/>
      <c r="N10" s="3"/>
      <c r="O10" s="3"/>
    </row>
    <row r="11" spans="1:15" ht="15.75" customHeight="1" x14ac:dyDescent="0.15">
      <c r="A11" s="31" t="s">
        <v>12</v>
      </c>
      <c r="B11" s="31" t="s">
        <v>220</v>
      </c>
      <c r="C11" s="34" t="s">
        <v>275</v>
      </c>
      <c r="D11" s="31" t="s">
        <v>11</v>
      </c>
      <c r="E11" s="31" t="s">
        <v>11</v>
      </c>
      <c r="K11" s="3"/>
      <c r="L11" s="3"/>
      <c r="M11" s="3"/>
      <c r="N11" s="3"/>
      <c r="O11" s="3"/>
    </row>
    <row r="12" spans="1:15" ht="15.75" customHeight="1" x14ac:dyDescent="0.15">
      <c r="A12" s="31" t="s">
        <v>12</v>
      </c>
      <c r="B12" s="31" t="s">
        <v>221</v>
      </c>
      <c r="C12" s="31" t="s">
        <v>222</v>
      </c>
      <c r="D12" s="31" t="s">
        <v>276</v>
      </c>
      <c r="E12" s="34" t="s">
        <v>812</v>
      </c>
      <c r="K12" s="3"/>
      <c r="L12" s="3"/>
      <c r="M12" s="3"/>
      <c r="N12" s="3"/>
      <c r="O12" s="3"/>
    </row>
    <row r="13" spans="1:15" ht="15.75" customHeight="1" x14ac:dyDescent="0.15">
      <c r="A13" s="31" t="s">
        <v>12</v>
      </c>
      <c r="B13" s="31" t="s">
        <v>224</v>
      </c>
      <c r="C13" s="31" t="s">
        <v>277</v>
      </c>
      <c r="D13" s="31" t="s">
        <v>11</v>
      </c>
      <c r="E13" s="34" t="s">
        <v>812</v>
      </c>
      <c r="K13" s="3"/>
      <c r="L13" s="3"/>
      <c r="M13" s="3"/>
      <c r="N13" s="3"/>
      <c r="O13" s="3"/>
    </row>
    <row r="14" spans="1:15" ht="15.75" customHeight="1" x14ac:dyDescent="0.15">
      <c r="A14" s="31" t="s">
        <v>12</v>
      </c>
      <c r="B14" s="31" t="s">
        <v>226</v>
      </c>
      <c r="C14" s="31" t="s">
        <v>278</v>
      </c>
      <c r="D14" s="31" t="s">
        <v>279</v>
      </c>
      <c r="E14" s="34" t="s">
        <v>813</v>
      </c>
      <c r="K14" s="3"/>
      <c r="L14" s="3"/>
      <c r="M14" s="3"/>
      <c r="N14" s="3"/>
      <c r="O14" s="3"/>
    </row>
    <row r="15" spans="1:15" ht="15.75" customHeight="1" x14ac:dyDescent="0.15">
      <c r="A15" s="31" t="s">
        <v>12</v>
      </c>
      <c r="B15" s="31" t="s">
        <v>20</v>
      </c>
      <c r="C15" s="32" t="s">
        <v>280</v>
      </c>
      <c r="D15" s="31" t="s">
        <v>11</v>
      </c>
      <c r="E15" s="34" t="s">
        <v>754</v>
      </c>
      <c r="K15" s="3"/>
      <c r="L15" s="3"/>
      <c r="M15" s="3"/>
      <c r="N15" s="3"/>
      <c r="O15" s="3"/>
    </row>
    <row r="16" spans="1:15" ht="15.75" customHeight="1" x14ac:dyDescent="0.15">
      <c r="A16" s="31" t="s">
        <v>12</v>
      </c>
      <c r="B16" s="31" t="s">
        <v>230</v>
      </c>
      <c r="C16" s="28">
        <f>9994473186/2030038946901</f>
        <v>4.9232913492902588E-3</v>
      </c>
      <c r="D16" s="31" t="s">
        <v>11</v>
      </c>
      <c r="E16" s="34" t="s">
        <v>754</v>
      </c>
      <c r="K16" s="3"/>
      <c r="L16" s="3"/>
      <c r="M16" s="3"/>
      <c r="N16" s="3"/>
      <c r="O16" s="3"/>
    </row>
    <row r="17" spans="1:15" ht="15.75" customHeight="1" x14ac:dyDescent="0.15">
      <c r="A17" s="31" t="s">
        <v>12</v>
      </c>
      <c r="B17" s="31" t="s">
        <v>22</v>
      </c>
      <c r="C17" s="28">
        <f>9994473186/9066045800000</f>
        <v>1.1024070919650548E-3</v>
      </c>
      <c r="D17" s="31" t="s">
        <v>11</v>
      </c>
      <c r="E17" s="34" t="s">
        <v>754</v>
      </c>
      <c r="K17" s="3"/>
      <c r="L17" s="3"/>
      <c r="M17" s="3"/>
      <c r="N17" s="3"/>
      <c r="O17" s="3"/>
    </row>
    <row r="18" spans="1:15" ht="15.75" customHeight="1" x14ac:dyDescent="0.15">
      <c r="A18" s="31" t="s">
        <v>12</v>
      </c>
      <c r="B18" s="31" t="s">
        <v>63</v>
      </c>
      <c r="C18" s="31" t="s">
        <v>64</v>
      </c>
      <c r="D18" s="31" t="s">
        <v>281</v>
      </c>
      <c r="E18" s="34" t="s">
        <v>800</v>
      </c>
      <c r="K18" s="3"/>
      <c r="L18" s="3"/>
      <c r="M18" s="3"/>
      <c r="N18" s="3"/>
      <c r="O18" s="3"/>
    </row>
    <row r="19" spans="1:15" ht="15.75" customHeight="1" x14ac:dyDescent="0.15">
      <c r="A19" s="31" t="s">
        <v>12</v>
      </c>
      <c r="B19" s="31" t="s">
        <v>232</v>
      </c>
      <c r="C19" s="31" t="s">
        <v>16</v>
      </c>
      <c r="D19" s="31" t="s">
        <v>16</v>
      </c>
      <c r="E19" s="31" t="s">
        <v>16</v>
      </c>
      <c r="K19" s="3"/>
      <c r="L19" s="3"/>
      <c r="M19" s="3"/>
      <c r="N19" s="3"/>
      <c r="O19" s="3"/>
    </row>
    <row r="20" spans="1:15" ht="15.75" customHeight="1" x14ac:dyDescent="0.15">
      <c r="A20" s="31" t="s">
        <v>233</v>
      </c>
      <c r="B20" s="31" t="s">
        <v>234</v>
      </c>
      <c r="C20" s="31" t="s">
        <v>282</v>
      </c>
      <c r="D20" s="31" t="s">
        <v>11</v>
      </c>
      <c r="E20" s="34" t="s">
        <v>814</v>
      </c>
      <c r="K20" s="3"/>
      <c r="L20" s="3"/>
      <c r="M20" s="3"/>
      <c r="N20" s="3"/>
      <c r="O20" s="3"/>
    </row>
    <row r="21" spans="1:15" ht="15.75" customHeight="1" x14ac:dyDescent="0.15">
      <c r="A21" s="31" t="s">
        <v>233</v>
      </c>
      <c r="B21" s="31" t="s">
        <v>236</v>
      </c>
      <c r="C21" s="31" t="s">
        <v>283</v>
      </c>
      <c r="D21" s="31" t="s">
        <v>11</v>
      </c>
      <c r="E21" s="34" t="s">
        <v>814</v>
      </c>
      <c r="K21" s="3"/>
      <c r="L21" s="3"/>
      <c r="M21" s="3"/>
      <c r="N21" s="3"/>
      <c r="O21" s="3"/>
    </row>
    <row r="22" spans="1:15" ht="15.75" customHeight="1" x14ac:dyDescent="0.15">
      <c r="A22" s="31" t="s">
        <v>233</v>
      </c>
      <c r="B22" s="31" t="s">
        <v>238</v>
      </c>
      <c r="C22" s="31" t="s">
        <v>64</v>
      </c>
      <c r="D22" s="31" t="s">
        <v>284</v>
      </c>
      <c r="E22" s="34" t="s">
        <v>815</v>
      </c>
      <c r="K22" s="3"/>
      <c r="L22" s="3"/>
      <c r="M22" s="3"/>
      <c r="N22" s="3"/>
      <c r="O22" s="3"/>
    </row>
    <row r="23" spans="1:15" ht="15.75" customHeight="1" x14ac:dyDescent="0.15">
      <c r="A23" s="31" t="s">
        <v>233</v>
      </c>
      <c r="B23" s="31" t="s">
        <v>240</v>
      </c>
      <c r="C23" s="31" t="s">
        <v>16</v>
      </c>
      <c r="D23" s="31" t="s">
        <v>16</v>
      </c>
      <c r="E23" s="34" t="s">
        <v>16</v>
      </c>
      <c r="K23" s="3"/>
      <c r="L23" s="3"/>
      <c r="M23" s="3"/>
      <c r="N23" s="3"/>
      <c r="O23" s="3"/>
    </row>
    <row r="24" spans="1:15" ht="15.75" customHeight="1" x14ac:dyDescent="0.15">
      <c r="A24" s="31" t="s">
        <v>233</v>
      </c>
      <c r="B24" s="31" t="s">
        <v>243</v>
      </c>
      <c r="C24" s="31" t="s">
        <v>244</v>
      </c>
      <c r="D24" s="31" t="s">
        <v>11</v>
      </c>
      <c r="E24" s="34" t="s">
        <v>814</v>
      </c>
      <c r="K24" s="3"/>
      <c r="L24" s="3"/>
      <c r="M24" s="3"/>
      <c r="N24" s="3"/>
      <c r="O24" s="3"/>
    </row>
    <row r="25" spans="1:15" ht="15.75" customHeight="1" x14ac:dyDescent="0.15">
      <c r="A25" s="31" t="s">
        <v>233</v>
      </c>
      <c r="B25" s="31" t="s">
        <v>245</v>
      </c>
      <c r="C25" s="34" t="s">
        <v>816</v>
      </c>
      <c r="D25" s="31" t="s">
        <v>11</v>
      </c>
      <c r="E25" s="34" t="s">
        <v>817</v>
      </c>
      <c r="K25" s="3"/>
      <c r="L25" s="3"/>
      <c r="M25" s="3"/>
      <c r="N25" s="3"/>
      <c r="O25" s="3"/>
    </row>
    <row r="26" spans="1:15" ht="15.75" customHeight="1" x14ac:dyDescent="0.15">
      <c r="A26" s="31" t="s">
        <v>246</v>
      </c>
      <c r="B26" s="31" t="s">
        <v>247</v>
      </c>
      <c r="C26" s="31" t="s">
        <v>285</v>
      </c>
      <c r="D26" s="31" t="s">
        <v>11</v>
      </c>
      <c r="E26" s="34" t="s">
        <v>818</v>
      </c>
      <c r="K26" s="3"/>
      <c r="L26" s="3"/>
      <c r="M26" s="3"/>
      <c r="N26" s="3"/>
      <c r="O26" s="3"/>
    </row>
    <row r="27" spans="1:15" ht="15.75" customHeight="1" x14ac:dyDescent="0.15">
      <c r="A27" s="31" t="s">
        <v>246</v>
      </c>
      <c r="B27" s="31" t="s">
        <v>249</v>
      </c>
      <c r="C27" s="31" t="s">
        <v>286</v>
      </c>
      <c r="D27" s="31" t="s">
        <v>11</v>
      </c>
      <c r="E27" s="34" t="s">
        <v>819</v>
      </c>
      <c r="K27" s="3"/>
      <c r="L27" s="3"/>
      <c r="M27" s="3"/>
      <c r="N27" s="3"/>
      <c r="O27" s="3"/>
    </row>
    <row r="28" spans="1:15" ht="15.75" customHeight="1" x14ac:dyDescent="0.15">
      <c r="A28" s="31" t="s">
        <v>246</v>
      </c>
      <c r="B28" s="31" t="s">
        <v>251</v>
      </c>
      <c r="C28" s="31" t="s">
        <v>16</v>
      </c>
      <c r="D28" s="31" t="s">
        <v>16</v>
      </c>
      <c r="E28" s="31" t="s">
        <v>16</v>
      </c>
      <c r="K28" s="3"/>
      <c r="L28" s="3"/>
      <c r="M28" s="3"/>
      <c r="N28" s="3"/>
      <c r="O28" s="3"/>
    </row>
    <row r="29" spans="1:15" ht="15.75" customHeight="1" x14ac:dyDescent="0.15">
      <c r="A29" s="31" t="s">
        <v>246</v>
      </c>
      <c r="B29" s="31" t="s">
        <v>253</v>
      </c>
      <c r="C29" s="31" t="s">
        <v>254</v>
      </c>
      <c r="D29" s="31" t="s">
        <v>287</v>
      </c>
      <c r="E29" s="34" t="s">
        <v>820</v>
      </c>
      <c r="K29" s="3"/>
      <c r="L29" s="3"/>
      <c r="M29" s="3"/>
      <c r="N29" s="3"/>
      <c r="O29" s="3"/>
    </row>
    <row r="30" spans="1:15" ht="15.75" customHeight="1" x14ac:dyDescent="0.15">
      <c r="A30" s="31" t="s">
        <v>246</v>
      </c>
      <c r="B30" s="31" t="s">
        <v>256</v>
      </c>
      <c r="C30" s="31" t="s">
        <v>169</v>
      </c>
      <c r="D30" s="31" t="s">
        <v>11</v>
      </c>
      <c r="E30" s="34" t="s">
        <v>818</v>
      </c>
      <c r="K30" s="3"/>
      <c r="L30" s="3"/>
      <c r="M30" s="3"/>
      <c r="N30" s="3"/>
      <c r="O30" s="3"/>
    </row>
    <row r="31" spans="1:15" ht="15.75" customHeight="1" x14ac:dyDescent="0.15">
      <c r="A31" s="31" t="s">
        <v>246</v>
      </c>
      <c r="B31" s="31" t="s">
        <v>257</v>
      </c>
      <c r="C31" s="34" t="s">
        <v>821</v>
      </c>
      <c r="D31" s="31" t="s">
        <v>11</v>
      </c>
      <c r="E31" s="34" t="s">
        <v>822</v>
      </c>
      <c r="K31" s="3"/>
      <c r="L31" s="3"/>
      <c r="M31" s="3"/>
      <c r="N31" s="3"/>
      <c r="O31" s="3"/>
    </row>
  </sheetData>
  <conditionalFormatting sqref="M1:O4 K1:L1003 M6:O1003">
    <cfRule type="cellIs" dxfId="39" priority="1" operator="equal">
      <formula>"TRUE"</formula>
    </cfRule>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288</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288</v>
      </c>
      <c r="D6" s="31" t="s">
        <v>289</v>
      </c>
      <c r="E6" s="34" t="s">
        <v>800</v>
      </c>
      <c r="K6" s="3"/>
      <c r="L6" s="3"/>
      <c r="M6" s="3"/>
      <c r="N6" s="3"/>
      <c r="O6" s="3"/>
    </row>
    <row r="7" spans="1:15" ht="15.75" customHeight="1" x14ac:dyDescent="0.15">
      <c r="A7" s="31" t="s">
        <v>12</v>
      </c>
      <c r="B7" s="31" t="s">
        <v>211</v>
      </c>
      <c r="C7" s="31" t="s">
        <v>290</v>
      </c>
      <c r="D7" s="31" t="s">
        <v>291</v>
      </c>
      <c r="E7" s="34" t="s">
        <v>755</v>
      </c>
      <c r="K7" s="3"/>
      <c r="L7" s="3"/>
      <c r="M7" s="3"/>
      <c r="N7" s="3"/>
      <c r="O7" s="3"/>
    </row>
    <row r="8" spans="1:15" ht="15.75" customHeight="1" x14ac:dyDescent="0.15">
      <c r="A8" s="31" t="s">
        <v>12</v>
      </c>
      <c r="B8" s="31" t="s">
        <v>214</v>
      </c>
      <c r="C8" s="31" t="s">
        <v>292</v>
      </c>
      <c r="D8" s="31" t="s">
        <v>293</v>
      </c>
      <c r="E8" s="34" t="s">
        <v>755</v>
      </c>
      <c r="K8" s="3"/>
      <c r="L8" s="3"/>
      <c r="M8" s="3"/>
      <c r="N8" s="3"/>
      <c r="O8" s="3"/>
    </row>
    <row r="9" spans="1:15" ht="15.75" customHeight="1" x14ac:dyDescent="0.15">
      <c r="A9" s="31" t="s">
        <v>12</v>
      </c>
      <c r="B9" s="31" t="s">
        <v>217</v>
      </c>
      <c r="C9" s="31" t="s">
        <v>64</v>
      </c>
      <c r="D9" s="31" t="s">
        <v>294</v>
      </c>
      <c r="E9" s="34" t="s">
        <v>804</v>
      </c>
      <c r="K9" s="3"/>
      <c r="L9" s="3"/>
      <c r="M9" s="3"/>
      <c r="N9" s="3"/>
      <c r="O9" s="3"/>
    </row>
    <row r="10" spans="1:15" ht="15.75" customHeight="1" x14ac:dyDescent="0.15">
      <c r="A10" s="31" t="s">
        <v>12</v>
      </c>
      <c r="B10" s="31" t="s">
        <v>13</v>
      </c>
      <c r="C10" s="34" t="s">
        <v>295</v>
      </c>
      <c r="D10" s="31" t="s">
        <v>11</v>
      </c>
      <c r="E10" s="31" t="s">
        <v>11</v>
      </c>
      <c r="K10" s="3"/>
      <c r="L10" s="3"/>
      <c r="M10" s="3"/>
      <c r="N10" s="3"/>
      <c r="O10" s="3"/>
    </row>
    <row r="11" spans="1:15" ht="15.75" customHeight="1" x14ac:dyDescent="0.15">
      <c r="A11" s="31" t="s">
        <v>12</v>
      </c>
      <c r="B11" s="31" t="s">
        <v>220</v>
      </c>
      <c r="C11" s="34" t="s">
        <v>296</v>
      </c>
      <c r="D11" s="31" t="s">
        <v>11</v>
      </c>
      <c r="E11" s="31" t="s">
        <v>11</v>
      </c>
      <c r="K11" s="3"/>
      <c r="L11" s="3"/>
      <c r="M11" s="3"/>
      <c r="N11" s="3"/>
      <c r="O11" s="3"/>
    </row>
    <row r="12" spans="1:15" ht="15.75" customHeight="1" x14ac:dyDescent="0.15">
      <c r="A12" s="31" t="s">
        <v>12</v>
      </c>
      <c r="B12" s="31" t="s">
        <v>221</v>
      </c>
      <c r="C12" s="34" t="s">
        <v>222</v>
      </c>
      <c r="D12" s="31" t="s">
        <v>297</v>
      </c>
      <c r="E12" s="34" t="s">
        <v>805</v>
      </c>
      <c r="K12" s="3"/>
      <c r="L12" s="3"/>
      <c r="M12" s="3"/>
      <c r="N12" s="3"/>
      <c r="O12" s="3"/>
    </row>
    <row r="13" spans="1:15" ht="15.75" customHeight="1" x14ac:dyDescent="0.15">
      <c r="A13" s="31" t="s">
        <v>12</v>
      </c>
      <c r="B13" s="31" t="s">
        <v>224</v>
      </c>
      <c r="C13" s="31" t="s">
        <v>298</v>
      </c>
      <c r="D13" s="31" t="s">
        <v>11</v>
      </c>
      <c r="E13" s="34" t="s">
        <v>805</v>
      </c>
      <c r="K13" s="3"/>
      <c r="L13" s="3"/>
      <c r="M13" s="3"/>
      <c r="N13" s="3"/>
      <c r="O13" s="3"/>
    </row>
    <row r="14" spans="1:15" ht="15.75" customHeight="1" x14ac:dyDescent="0.15">
      <c r="A14" s="31" t="s">
        <v>12</v>
      </c>
      <c r="B14" s="31" t="s">
        <v>226</v>
      </c>
      <c r="C14" s="31" t="s">
        <v>299</v>
      </c>
      <c r="D14" s="31" t="s">
        <v>300</v>
      </c>
      <c r="E14" s="34" t="s">
        <v>806</v>
      </c>
      <c r="K14" s="3"/>
      <c r="L14" s="3"/>
      <c r="M14" s="3"/>
      <c r="N14" s="3"/>
      <c r="O14" s="3"/>
    </row>
    <row r="15" spans="1:15" ht="15.75" customHeight="1" x14ac:dyDescent="0.15">
      <c r="A15" s="31" t="s">
        <v>12</v>
      </c>
      <c r="B15" s="31" t="s">
        <v>20</v>
      </c>
      <c r="C15" s="32" t="s">
        <v>301</v>
      </c>
      <c r="D15" s="31" t="s">
        <v>11</v>
      </c>
      <c r="E15" s="34" t="s">
        <v>754</v>
      </c>
      <c r="K15" s="3"/>
      <c r="L15" s="3"/>
      <c r="M15" s="3"/>
      <c r="N15" s="3"/>
      <c r="O15" s="3"/>
    </row>
    <row r="16" spans="1:15" ht="15.75" customHeight="1" x14ac:dyDescent="0.15">
      <c r="A16" s="31" t="s">
        <v>12</v>
      </c>
      <c r="B16" s="31" t="s">
        <v>230</v>
      </c>
      <c r="C16" s="28">
        <f>259443804766/2030038946901</f>
        <v>0.1278023779603143</v>
      </c>
      <c r="D16" s="31" t="s">
        <v>11</v>
      </c>
      <c r="E16" s="34" t="s">
        <v>754</v>
      </c>
      <c r="K16" s="3"/>
      <c r="L16" s="3"/>
      <c r="M16" s="3"/>
      <c r="N16" s="3"/>
      <c r="O16" s="3"/>
    </row>
    <row r="17" spans="1:15" ht="15.75" customHeight="1" x14ac:dyDescent="0.15">
      <c r="A17" s="31" t="s">
        <v>12</v>
      </c>
      <c r="B17" s="31" t="s">
        <v>22</v>
      </c>
      <c r="C17" s="28">
        <f>259433804766/9066045800000</f>
        <v>2.8615982148027533E-2</v>
      </c>
      <c r="D17" s="31" t="s">
        <v>11</v>
      </c>
      <c r="E17" s="34" t="s">
        <v>754</v>
      </c>
      <c r="K17" s="3"/>
      <c r="L17" s="3"/>
      <c r="M17" s="3"/>
      <c r="N17" s="3"/>
      <c r="O17" s="3"/>
    </row>
    <row r="18" spans="1:15" ht="15.75" customHeight="1" x14ac:dyDescent="0.15">
      <c r="A18" s="31" t="s">
        <v>12</v>
      </c>
      <c r="B18" s="31" t="s">
        <v>63</v>
      </c>
      <c r="C18" s="31" t="s">
        <v>64</v>
      </c>
      <c r="D18" s="31" t="s">
        <v>302</v>
      </c>
      <c r="E18" s="34" t="s">
        <v>800</v>
      </c>
      <c r="K18" s="3"/>
      <c r="L18" s="3"/>
      <c r="M18" s="3"/>
      <c r="N18" s="3"/>
      <c r="O18" s="3"/>
    </row>
    <row r="19" spans="1:15" ht="15.75" customHeight="1" x14ac:dyDescent="0.15">
      <c r="A19" s="31" t="s">
        <v>12</v>
      </c>
      <c r="B19" s="31" t="s">
        <v>232</v>
      </c>
      <c r="C19" s="31" t="s">
        <v>16</v>
      </c>
      <c r="D19" s="31" t="s">
        <v>16</v>
      </c>
      <c r="E19" s="31" t="s">
        <v>16</v>
      </c>
      <c r="K19" s="3"/>
      <c r="L19" s="3"/>
      <c r="M19" s="3"/>
      <c r="N19" s="3"/>
      <c r="O19" s="3"/>
    </row>
    <row r="20" spans="1:15" ht="15.75" customHeight="1" x14ac:dyDescent="0.15">
      <c r="A20" s="31" t="s">
        <v>233</v>
      </c>
      <c r="B20" s="31" t="s">
        <v>234</v>
      </c>
      <c r="C20" s="31" t="s">
        <v>303</v>
      </c>
      <c r="D20" s="31" t="s">
        <v>11</v>
      </c>
      <c r="E20" s="34" t="s">
        <v>807</v>
      </c>
      <c r="K20" s="3"/>
      <c r="L20" s="3"/>
      <c r="M20" s="3"/>
      <c r="N20" s="3"/>
      <c r="O20" s="3"/>
    </row>
    <row r="21" spans="1:15" ht="15.75" customHeight="1" x14ac:dyDescent="0.15">
      <c r="A21" s="31" t="s">
        <v>233</v>
      </c>
      <c r="B21" s="31" t="s">
        <v>236</v>
      </c>
      <c r="C21" s="31" t="s">
        <v>304</v>
      </c>
      <c r="D21" s="31" t="s">
        <v>11</v>
      </c>
      <c r="E21" s="34" t="s">
        <v>808</v>
      </c>
      <c r="K21" s="3"/>
      <c r="L21" s="3"/>
      <c r="M21" s="3"/>
      <c r="N21" s="3"/>
      <c r="O21" s="3"/>
    </row>
    <row r="22" spans="1:15" ht="15.75" customHeight="1" x14ac:dyDescent="0.15">
      <c r="A22" s="31" t="s">
        <v>233</v>
      </c>
      <c r="B22" s="31" t="s">
        <v>238</v>
      </c>
      <c r="C22" s="31" t="s">
        <v>64</v>
      </c>
      <c r="D22" s="31" t="s">
        <v>305</v>
      </c>
      <c r="E22" s="34" t="s">
        <v>807</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807</v>
      </c>
      <c r="K24" s="3"/>
      <c r="L24" s="3"/>
      <c r="M24" s="3"/>
      <c r="N24" s="3"/>
      <c r="O24" s="3"/>
    </row>
    <row r="25" spans="1:15" ht="15.75" customHeight="1" x14ac:dyDescent="0.15">
      <c r="A25" s="31" t="s">
        <v>233</v>
      </c>
      <c r="B25" s="31" t="s">
        <v>245</v>
      </c>
      <c r="C25" s="34" t="s">
        <v>809</v>
      </c>
      <c r="D25" s="31" t="s">
        <v>11</v>
      </c>
      <c r="E25" s="34" t="s">
        <v>810</v>
      </c>
      <c r="K25" s="3"/>
      <c r="L25" s="3"/>
      <c r="M25" s="3"/>
      <c r="N25" s="3"/>
      <c r="O25" s="3"/>
    </row>
    <row r="26" spans="1:15" ht="15.75" customHeight="1" x14ac:dyDescent="0.15">
      <c r="A26" s="22"/>
      <c r="B26" s="10"/>
      <c r="C26" s="10"/>
      <c r="D26" s="10"/>
      <c r="E26" s="10"/>
    </row>
    <row r="27" spans="1:15" ht="15.75" customHeight="1" x14ac:dyDescent="0.15">
      <c r="B27" s="10"/>
    </row>
    <row r="28" spans="1:15" ht="15.75" customHeight="1" x14ac:dyDescent="0.15">
      <c r="B28" s="10"/>
    </row>
    <row r="29" spans="1:15" ht="15.75" customHeight="1" x14ac:dyDescent="0.15">
      <c r="B29" s="12"/>
    </row>
    <row r="30" spans="1:15" ht="15.75" customHeight="1" x14ac:dyDescent="0.15">
      <c r="B30" s="10"/>
    </row>
    <row r="31" spans="1:15" ht="15.75" customHeight="1" x14ac:dyDescent="0.15">
      <c r="B31" s="12"/>
    </row>
  </sheetData>
  <conditionalFormatting sqref="M1:O4 K1:L1003 M6:O1003">
    <cfRule type="cellIs" dxfId="37" priority="1" operator="equal">
      <formula>"TRUE"</formula>
    </cfRule>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O31"/>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306</v>
      </c>
      <c r="D2" s="4"/>
      <c r="E2" s="21"/>
      <c r="F2" s="1"/>
      <c r="G2" s="4"/>
      <c r="H2" s="4"/>
      <c r="I2" s="4"/>
      <c r="J2" s="4"/>
      <c r="K2" s="20"/>
    </row>
    <row r="3" spans="1:15" ht="15.75" customHeight="1" x14ac:dyDescent="0.15">
      <c r="A3" s="18"/>
      <c r="B3" s="4"/>
      <c r="C3" s="1"/>
      <c r="D3" s="4"/>
      <c r="E3" s="21"/>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306</v>
      </c>
      <c r="D6" s="31" t="s">
        <v>307</v>
      </c>
      <c r="E6" s="34" t="s">
        <v>800</v>
      </c>
      <c r="K6" s="3"/>
      <c r="L6" s="3"/>
      <c r="M6" s="3"/>
      <c r="N6" s="3"/>
      <c r="O6" s="3"/>
    </row>
    <row r="7" spans="1:15" ht="15.75" customHeight="1" x14ac:dyDescent="0.15">
      <c r="A7" s="31" t="s">
        <v>12</v>
      </c>
      <c r="B7" s="31" t="s">
        <v>211</v>
      </c>
      <c r="C7" s="31" t="s">
        <v>308</v>
      </c>
      <c r="D7" s="31" t="s">
        <v>309</v>
      </c>
      <c r="E7" s="34" t="s">
        <v>755</v>
      </c>
      <c r="K7" s="3"/>
      <c r="L7" s="3"/>
      <c r="M7" s="3"/>
      <c r="N7" s="3"/>
      <c r="O7" s="3"/>
    </row>
    <row r="8" spans="1:15" ht="15.75" customHeight="1" x14ac:dyDescent="0.15">
      <c r="A8" s="31" t="s">
        <v>12</v>
      </c>
      <c r="B8" s="31" t="s">
        <v>214</v>
      </c>
      <c r="C8" s="31" t="s">
        <v>310</v>
      </c>
      <c r="D8" s="31" t="s">
        <v>311</v>
      </c>
      <c r="E8" s="34" t="s">
        <v>755</v>
      </c>
      <c r="K8" s="3"/>
      <c r="L8" s="3"/>
      <c r="M8" s="3"/>
      <c r="N8" s="3"/>
      <c r="O8" s="3"/>
    </row>
    <row r="9" spans="1:15" ht="15.75" customHeight="1" x14ac:dyDescent="0.15">
      <c r="A9" s="31" t="s">
        <v>12</v>
      </c>
      <c r="B9" s="31" t="s">
        <v>217</v>
      </c>
      <c r="C9" s="31" t="s">
        <v>64</v>
      </c>
      <c r="D9" s="31" t="s">
        <v>312</v>
      </c>
      <c r="E9" s="34" t="s">
        <v>847</v>
      </c>
      <c r="K9" s="3"/>
      <c r="L9" s="3"/>
      <c r="M9" s="3"/>
      <c r="N9" s="3"/>
      <c r="O9" s="3"/>
    </row>
    <row r="10" spans="1:15" ht="15.75" customHeight="1" x14ac:dyDescent="0.15">
      <c r="A10" s="31" t="s">
        <v>12</v>
      </c>
      <c r="B10" s="31" t="s">
        <v>13</v>
      </c>
      <c r="C10" s="34" t="s">
        <v>313</v>
      </c>
      <c r="D10" s="31" t="s">
        <v>11</v>
      </c>
      <c r="E10" s="31" t="s">
        <v>11</v>
      </c>
      <c r="K10" s="3"/>
      <c r="L10" s="3"/>
      <c r="M10" s="3"/>
      <c r="N10" s="3"/>
      <c r="O10" s="3"/>
    </row>
    <row r="11" spans="1:15" ht="15.75" customHeight="1" x14ac:dyDescent="0.15">
      <c r="A11" s="31" t="s">
        <v>12</v>
      </c>
      <c r="B11" s="31" t="s">
        <v>220</v>
      </c>
      <c r="C11" s="34" t="s">
        <v>314</v>
      </c>
      <c r="D11" s="31" t="s">
        <v>11</v>
      </c>
      <c r="E11" s="31" t="s">
        <v>11</v>
      </c>
      <c r="K11" s="3"/>
      <c r="L11" s="3"/>
      <c r="M11" s="3"/>
      <c r="N11" s="3"/>
      <c r="O11" s="3"/>
    </row>
    <row r="12" spans="1:15" ht="15.75" customHeight="1" x14ac:dyDescent="0.15">
      <c r="A12" s="31" t="s">
        <v>12</v>
      </c>
      <c r="B12" s="31" t="s">
        <v>221</v>
      </c>
      <c r="C12" s="31" t="s">
        <v>222</v>
      </c>
      <c r="D12" s="31" t="s">
        <v>315</v>
      </c>
      <c r="E12" s="34" t="s">
        <v>848</v>
      </c>
      <c r="K12" s="3"/>
      <c r="L12" s="3"/>
      <c r="M12" s="3"/>
      <c r="N12" s="3"/>
      <c r="O12" s="3"/>
    </row>
    <row r="13" spans="1:15" ht="15.75" customHeight="1" x14ac:dyDescent="0.15">
      <c r="A13" s="31" t="s">
        <v>12</v>
      </c>
      <c r="B13" s="31" t="s">
        <v>224</v>
      </c>
      <c r="C13" s="31" t="s">
        <v>316</v>
      </c>
      <c r="D13" s="31" t="s">
        <v>11</v>
      </c>
      <c r="E13" s="34" t="s">
        <v>848</v>
      </c>
      <c r="K13" s="3"/>
      <c r="L13" s="3"/>
      <c r="M13" s="3"/>
      <c r="N13" s="3"/>
      <c r="O13" s="3"/>
    </row>
    <row r="14" spans="1:15" ht="15.75" customHeight="1" x14ac:dyDescent="0.15">
      <c r="A14" s="31" t="s">
        <v>12</v>
      </c>
      <c r="B14" s="31" t="s">
        <v>226</v>
      </c>
      <c r="C14" s="31" t="s">
        <v>317</v>
      </c>
      <c r="D14" s="31" t="s">
        <v>318</v>
      </c>
      <c r="E14" s="34" t="s">
        <v>848</v>
      </c>
      <c r="K14" s="3"/>
      <c r="L14" s="3"/>
      <c r="M14" s="3"/>
      <c r="N14" s="3"/>
      <c r="O14" s="3"/>
    </row>
    <row r="15" spans="1:15" ht="15.75" customHeight="1" x14ac:dyDescent="0.15">
      <c r="A15" s="31" t="s">
        <v>12</v>
      </c>
      <c r="B15" s="31" t="s">
        <v>20</v>
      </c>
      <c r="C15" s="32" t="s">
        <v>319</v>
      </c>
      <c r="D15" s="31" t="s">
        <v>11</v>
      </c>
      <c r="E15" s="34" t="s">
        <v>754</v>
      </c>
      <c r="K15" s="3"/>
      <c r="L15" s="3"/>
      <c r="M15" s="3"/>
      <c r="N15" s="3"/>
      <c r="O15" s="3"/>
    </row>
    <row r="16" spans="1:15" ht="15.75" customHeight="1" x14ac:dyDescent="0.15">
      <c r="A16" s="31" t="s">
        <v>12</v>
      </c>
      <c r="B16" s="31" t="s">
        <v>230</v>
      </c>
      <c r="C16" s="28">
        <f>71888212535/2030038946901</f>
        <v>3.5412233171556888E-2</v>
      </c>
      <c r="D16" s="31" t="s">
        <v>11</v>
      </c>
      <c r="E16" s="34" t="s">
        <v>754</v>
      </c>
      <c r="K16" s="3"/>
      <c r="L16" s="3"/>
      <c r="M16" s="3"/>
      <c r="N16" s="3"/>
      <c r="O16" s="3"/>
    </row>
    <row r="17" spans="1:15" ht="15.75" customHeight="1" x14ac:dyDescent="0.15">
      <c r="A17" s="31" t="s">
        <v>12</v>
      </c>
      <c r="B17" s="31" t="s">
        <v>22</v>
      </c>
      <c r="C17" s="28">
        <f>71888212535/9066045800000</f>
        <v>7.9293899590712411E-3</v>
      </c>
      <c r="D17" s="31" t="s">
        <v>11</v>
      </c>
      <c r="E17" s="34" t="s">
        <v>754</v>
      </c>
      <c r="K17" s="3"/>
      <c r="L17" s="3"/>
      <c r="M17" s="3"/>
      <c r="N17" s="3"/>
      <c r="O17" s="3"/>
    </row>
    <row r="18" spans="1:15" ht="15.75" customHeight="1" x14ac:dyDescent="0.15">
      <c r="A18" s="31" t="s">
        <v>12</v>
      </c>
      <c r="B18" s="31" t="s">
        <v>63</v>
      </c>
      <c r="C18" s="31" t="s">
        <v>64</v>
      </c>
      <c r="D18" s="31" t="s">
        <v>320</v>
      </c>
      <c r="E18" s="34" t="s">
        <v>800</v>
      </c>
      <c r="K18" s="3"/>
      <c r="L18" s="3"/>
      <c r="M18" s="3"/>
      <c r="N18" s="3"/>
      <c r="O18" s="3"/>
    </row>
    <row r="19" spans="1:15" ht="15.75" customHeight="1" x14ac:dyDescent="0.15">
      <c r="A19" s="31" t="s">
        <v>12</v>
      </c>
      <c r="B19" s="31" t="s">
        <v>232</v>
      </c>
      <c r="C19" s="31" t="s">
        <v>16</v>
      </c>
      <c r="D19" s="31" t="s">
        <v>16</v>
      </c>
      <c r="E19" s="31" t="s">
        <v>16</v>
      </c>
      <c r="K19" s="3"/>
      <c r="L19" s="3"/>
      <c r="M19" s="3"/>
      <c r="N19" s="3"/>
      <c r="O19" s="3"/>
    </row>
    <row r="20" spans="1:15" ht="15.75" customHeight="1" x14ac:dyDescent="0.15">
      <c r="A20" s="31" t="s">
        <v>233</v>
      </c>
      <c r="B20" s="31" t="s">
        <v>234</v>
      </c>
      <c r="C20" s="31" t="s">
        <v>321</v>
      </c>
      <c r="D20" s="31" t="s">
        <v>11</v>
      </c>
      <c r="E20" s="34" t="s">
        <v>849</v>
      </c>
      <c r="K20" s="3"/>
      <c r="L20" s="3"/>
      <c r="M20" s="3"/>
      <c r="N20" s="3"/>
      <c r="O20" s="3"/>
    </row>
    <row r="21" spans="1:15" ht="15.75" customHeight="1" x14ac:dyDescent="0.15">
      <c r="A21" s="31" t="s">
        <v>233</v>
      </c>
      <c r="B21" s="31" t="s">
        <v>236</v>
      </c>
      <c r="C21" s="31" t="s">
        <v>304</v>
      </c>
      <c r="D21" s="31" t="s">
        <v>11</v>
      </c>
      <c r="E21" s="34" t="s">
        <v>850</v>
      </c>
      <c r="K21" s="3"/>
      <c r="L21" s="3"/>
      <c r="M21" s="3"/>
      <c r="N21" s="3"/>
      <c r="O21" s="3"/>
    </row>
    <row r="22" spans="1:15" ht="15.75" customHeight="1" x14ac:dyDescent="0.15">
      <c r="A22" s="31" t="s">
        <v>233</v>
      </c>
      <c r="B22" s="31" t="s">
        <v>238</v>
      </c>
      <c r="C22" s="31" t="s">
        <v>64</v>
      </c>
      <c r="D22" s="31" t="s">
        <v>322</v>
      </c>
      <c r="E22" s="34" t="s">
        <v>849</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849</v>
      </c>
      <c r="K24" s="3"/>
      <c r="L24" s="3"/>
      <c r="M24" s="3"/>
      <c r="N24" s="3"/>
      <c r="O24" s="3"/>
    </row>
    <row r="25" spans="1:15" ht="15.75" customHeight="1" x14ac:dyDescent="0.15">
      <c r="A25" s="31" t="s">
        <v>233</v>
      </c>
      <c r="B25" s="31" t="s">
        <v>245</v>
      </c>
      <c r="C25" s="34" t="s">
        <v>809</v>
      </c>
      <c r="D25" s="31" t="s">
        <v>11</v>
      </c>
      <c r="E25" s="34" t="s">
        <v>851</v>
      </c>
      <c r="K25" s="3"/>
      <c r="L25" s="3"/>
      <c r="M25" s="3"/>
      <c r="N25" s="3"/>
      <c r="O25" s="3"/>
    </row>
    <row r="26" spans="1:15" ht="15.75" customHeight="1" x14ac:dyDescent="0.15">
      <c r="A26" s="22"/>
      <c r="B26" s="10"/>
      <c r="C26" s="10"/>
      <c r="D26" s="10"/>
      <c r="E26" s="10"/>
    </row>
    <row r="27" spans="1:15" ht="15.75" customHeight="1" x14ac:dyDescent="0.15">
      <c r="B27" s="10"/>
    </row>
    <row r="28" spans="1:15" ht="15.75" customHeight="1" x14ac:dyDescent="0.15">
      <c r="B28" s="10"/>
    </row>
    <row r="29" spans="1:15" ht="15.75" customHeight="1" x14ac:dyDescent="0.15">
      <c r="B29" s="12"/>
    </row>
    <row r="30" spans="1:15" ht="15.75" customHeight="1" x14ac:dyDescent="0.15">
      <c r="B30" s="10"/>
    </row>
    <row r="31" spans="1:15" ht="15.75" customHeight="1" x14ac:dyDescent="0.15">
      <c r="B31" s="12"/>
    </row>
  </sheetData>
  <conditionalFormatting sqref="M1:O4 K1:L1003 M6:O1003">
    <cfRule type="cellIs" dxfId="35" priority="1" operator="equal">
      <formula>"TRUE"</formula>
    </cfRule>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O45"/>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323</v>
      </c>
      <c r="D2" s="4"/>
      <c r="E2" s="19"/>
      <c r="F2" s="1"/>
      <c r="G2" s="4"/>
      <c r="H2" s="4"/>
      <c r="I2" s="4"/>
      <c r="J2" s="4"/>
      <c r="K2" s="20"/>
    </row>
    <row r="3" spans="1:15" ht="15.75" customHeight="1" x14ac:dyDescent="0.15">
      <c r="A3" s="18"/>
      <c r="B3" s="4"/>
      <c r="C3" s="1"/>
      <c r="D3" s="4"/>
      <c r="E3" s="19"/>
      <c r="F3" s="1"/>
      <c r="G3" s="4"/>
      <c r="H3" s="4"/>
      <c r="I3" s="4"/>
      <c r="J3" s="4"/>
      <c r="K3" s="20"/>
    </row>
    <row r="4" spans="1:15" ht="15.75" customHeight="1" x14ac:dyDescent="0.15">
      <c r="A4" s="19"/>
      <c r="B4" s="19"/>
      <c r="C4" s="19"/>
      <c r="D4" s="19"/>
      <c r="E4" s="19"/>
      <c r="F4" s="19"/>
      <c r="G4" s="19"/>
      <c r="H4" s="19"/>
      <c r="I4" s="19"/>
      <c r="J4" s="19"/>
      <c r="K4" s="20"/>
    </row>
    <row r="5" spans="1:15" ht="15.75" customHeight="1" x14ac:dyDescent="0.15">
      <c r="A5" s="1" t="s">
        <v>3</v>
      </c>
      <c r="B5" s="1" t="s">
        <v>4</v>
      </c>
      <c r="C5" s="37" t="s">
        <v>5</v>
      </c>
      <c r="D5" s="1" t="s">
        <v>6</v>
      </c>
      <c r="E5" s="1" t="s">
        <v>7</v>
      </c>
      <c r="F5" s="8"/>
      <c r="G5" s="1"/>
      <c r="H5" s="1"/>
      <c r="I5" s="1"/>
      <c r="J5" s="19"/>
      <c r="K5" s="7"/>
      <c r="L5" s="7"/>
      <c r="M5" s="7"/>
      <c r="N5" s="1"/>
      <c r="O5" s="1"/>
    </row>
    <row r="6" spans="1:15" ht="15.75" customHeight="1" x14ac:dyDescent="0.15">
      <c r="A6" s="31" t="s">
        <v>12</v>
      </c>
      <c r="B6" s="31" t="s">
        <v>39</v>
      </c>
      <c r="C6" s="31" t="s">
        <v>323</v>
      </c>
      <c r="D6" s="31" t="s">
        <v>324</v>
      </c>
      <c r="E6" s="34" t="s">
        <v>800</v>
      </c>
      <c r="K6" s="3"/>
      <c r="L6" s="3"/>
      <c r="M6" s="3"/>
      <c r="N6" s="3"/>
      <c r="O6" s="3"/>
    </row>
    <row r="7" spans="1:15" ht="15.75" customHeight="1" x14ac:dyDescent="0.15">
      <c r="A7" s="31" t="s">
        <v>12</v>
      </c>
      <c r="B7" s="31" t="s">
        <v>211</v>
      </c>
      <c r="C7" s="31" t="s">
        <v>325</v>
      </c>
      <c r="D7" s="31" t="s">
        <v>326</v>
      </c>
      <c r="E7" s="34" t="s">
        <v>755</v>
      </c>
      <c r="K7" s="3"/>
      <c r="L7" s="3"/>
      <c r="M7" s="3"/>
      <c r="N7" s="3"/>
      <c r="O7" s="3"/>
    </row>
    <row r="8" spans="1:15" ht="15.75" customHeight="1" x14ac:dyDescent="0.15">
      <c r="A8" s="31" t="s">
        <v>12</v>
      </c>
      <c r="B8" s="31" t="s">
        <v>214</v>
      </c>
      <c r="C8" s="31" t="s">
        <v>327</v>
      </c>
      <c r="D8" s="31" t="s">
        <v>11</v>
      </c>
      <c r="E8" s="34" t="s">
        <v>755</v>
      </c>
      <c r="K8" s="3"/>
      <c r="L8" s="3"/>
      <c r="M8" s="3"/>
      <c r="N8" s="3"/>
      <c r="O8" s="3"/>
    </row>
    <row r="9" spans="1:15" ht="15.75" customHeight="1" x14ac:dyDescent="0.15">
      <c r="A9" s="31" t="s">
        <v>12</v>
      </c>
      <c r="B9" s="31" t="s">
        <v>217</v>
      </c>
      <c r="C9" s="31" t="s">
        <v>64</v>
      </c>
      <c r="D9" s="31" t="s">
        <v>328</v>
      </c>
      <c r="E9" s="34" t="s">
        <v>852</v>
      </c>
      <c r="K9" s="3"/>
      <c r="L9" s="3"/>
      <c r="M9" s="3"/>
      <c r="N9" s="3"/>
      <c r="O9" s="3"/>
    </row>
    <row r="10" spans="1:15" ht="15.75" customHeight="1" x14ac:dyDescent="0.15">
      <c r="A10" s="31" t="s">
        <v>12</v>
      </c>
      <c r="B10" s="31" t="s">
        <v>13</v>
      </c>
      <c r="C10" s="34" t="s">
        <v>329</v>
      </c>
      <c r="D10" s="31" t="s">
        <v>11</v>
      </c>
      <c r="E10" s="34" t="s">
        <v>11</v>
      </c>
      <c r="K10" s="3"/>
      <c r="L10" s="3"/>
      <c r="M10" s="3"/>
      <c r="N10" s="3"/>
      <c r="O10" s="3"/>
    </row>
    <row r="11" spans="1:15" ht="15.75" customHeight="1" x14ac:dyDescent="0.15">
      <c r="A11" s="31" t="s">
        <v>12</v>
      </c>
      <c r="B11" s="31" t="s">
        <v>220</v>
      </c>
      <c r="C11" s="34" t="s">
        <v>330</v>
      </c>
      <c r="D11" s="31" t="s">
        <v>11</v>
      </c>
      <c r="E11" s="34" t="s">
        <v>11</v>
      </c>
      <c r="K11" s="3"/>
      <c r="L11" s="3"/>
      <c r="M11" s="3"/>
      <c r="N11" s="3"/>
      <c r="O11" s="3"/>
    </row>
    <row r="12" spans="1:15" ht="15.75" customHeight="1" x14ac:dyDescent="0.15">
      <c r="A12" s="31" t="s">
        <v>12</v>
      </c>
      <c r="B12" s="31" t="s">
        <v>221</v>
      </c>
      <c r="C12" s="31" t="s">
        <v>222</v>
      </c>
      <c r="D12" s="31" t="s">
        <v>331</v>
      </c>
      <c r="E12" s="34" t="s">
        <v>853</v>
      </c>
      <c r="K12" s="3"/>
      <c r="L12" s="3"/>
      <c r="M12" s="3"/>
      <c r="N12" s="3"/>
      <c r="O12" s="3"/>
    </row>
    <row r="13" spans="1:15" ht="15.75" customHeight="1" x14ac:dyDescent="0.15">
      <c r="A13" s="31" t="s">
        <v>12</v>
      </c>
      <c r="B13" s="31" t="s">
        <v>224</v>
      </c>
      <c r="C13" s="34" t="s">
        <v>332</v>
      </c>
      <c r="D13" s="31" t="s">
        <v>331</v>
      </c>
      <c r="E13" s="34" t="s">
        <v>853</v>
      </c>
      <c r="K13" s="3"/>
      <c r="L13" s="3"/>
      <c r="M13" s="3"/>
      <c r="N13" s="3"/>
      <c r="O13" s="3"/>
    </row>
    <row r="14" spans="1:15" ht="15.75" customHeight="1" x14ac:dyDescent="0.15">
      <c r="A14" s="31" t="s">
        <v>12</v>
      </c>
      <c r="B14" s="31" t="s">
        <v>226</v>
      </c>
      <c r="C14" s="31" t="s">
        <v>333</v>
      </c>
      <c r="D14" s="31" t="s">
        <v>334</v>
      </c>
      <c r="E14" s="34" t="s">
        <v>853</v>
      </c>
      <c r="K14" s="3"/>
      <c r="L14" s="3"/>
      <c r="M14" s="3"/>
      <c r="N14" s="3"/>
      <c r="O14" s="3"/>
    </row>
    <row r="15" spans="1:15" ht="15.75" customHeight="1" x14ac:dyDescent="0.15">
      <c r="A15" s="31" t="s">
        <v>12</v>
      </c>
      <c r="B15" s="31" t="s">
        <v>20</v>
      </c>
      <c r="C15" s="32" t="s">
        <v>335</v>
      </c>
      <c r="D15" s="31" t="s">
        <v>11</v>
      </c>
      <c r="E15" s="34" t="s">
        <v>754</v>
      </c>
      <c r="K15" s="3"/>
      <c r="L15" s="3"/>
      <c r="M15" s="3"/>
      <c r="N15" s="3"/>
      <c r="O15" s="3"/>
    </row>
    <row r="16" spans="1:15" ht="15.75" customHeight="1" x14ac:dyDescent="0.15">
      <c r="A16" s="31" t="s">
        <v>12</v>
      </c>
      <c r="B16" s="31" t="s">
        <v>230</v>
      </c>
      <c r="C16" s="28">
        <f>28320840825/2030038946901</f>
        <v>1.3950885458741466E-2</v>
      </c>
      <c r="D16" s="31" t="s">
        <v>11</v>
      </c>
      <c r="E16" s="34" t="s">
        <v>754</v>
      </c>
      <c r="K16" s="3"/>
      <c r="L16" s="3"/>
      <c r="M16" s="3"/>
      <c r="N16" s="3"/>
      <c r="O16" s="3"/>
    </row>
    <row r="17" spans="1:15" ht="15.75" customHeight="1" x14ac:dyDescent="0.15">
      <c r="A17" s="31" t="s">
        <v>12</v>
      </c>
      <c r="B17" s="31" t="s">
        <v>22</v>
      </c>
      <c r="C17" s="28">
        <f>28320840825/9066045800000</f>
        <v>3.1238360636783899E-3</v>
      </c>
      <c r="D17" s="31" t="s">
        <v>11</v>
      </c>
      <c r="E17" s="34" t="s">
        <v>754</v>
      </c>
      <c r="K17" s="3"/>
      <c r="L17" s="3"/>
      <c r="M17" s="3"/>
      <c r="N17" s="3"/>
      <c r="O17" s="3"/>
    </row>
    <row r="18" spans="1:15" ht="15.75" customHeight="1" x14ac:dyDescent="0.15">
      <c r="A18" s="31" t="s">
        <v>12</v>
      </c>
      <c r="B18" s="31" t="s">
        <v>63</v>
      </c>
      <c r="C18" s="31" t="s">
        <v>64</v>
      </c>
      <c r="D18" s="31" t="s">
        <v>336</v>
      </c>
      <c r="E18" s="34" t="s">
        <v>800</v>
      </c>
      <c r="K18" s="3"/>
      <c r="L18" s="3"/>
      <c r="M18" s="3"/>
      <c r="N18" s="3"/>
      <c r="O18" s="3"/>
    </row>
    <row r="19" spans="1:15" ht="15.75" customHeight="1" x14ac:dyDescent="0.15">
      <c r="A19" s="31" t="s">
        <v>12</v>
      </c>
      <c r="B19" s="31" t="s">
        <v>232</v>
      </c>
      <c r="C19" s="31" t="s">
        <v>16</v>
      </c>
      <c r="D19" s="31" t="s">
        <v>16</v>
      </c>
      <c r="E19" s="34" t="s">
        <v>16</v>
      </c>
      <c r="K19" s="3"/>
      <c r="L19" s="3"/>
      <c r="M19" s="3"/>
      <c r="N19" s="3"/>
      <c r="O19" s="3"/>
    </row>
    <row r="20" spans="1:15" ht="15.75" customHeight="1" x14ac:dyDescent="0.15">
      <c r="A20" s="31" t="s">
        <v>233</v>
      </c>
      <c r="B20" s="31" t="s">
        <v>234</v>
      </c>
      <c r="C20" s="31" t="s">
        <v>337</v>
      </c>
      <c r="D20" s="31" t="s">
        <v>11</v>
      </c>
      <c r="E20" s="34" t="s">
        <v>854</v>
      </c>
      <c r="K20" s="3"/>
      <c r="L20" s="3"/>
      <c r="M20" s="3"/>
      <c r="N20" s="3"/>
      <c r="O20" s="3"/>
    </row>
    <row r="21" spans="1:15" ht="15.75" customHeight="1" x14ac:dyDescent="0.15">
      <c r="A21" s="31" t="s">
        <v>233</v>
      </c>
      <c r="B21" s="31" t="s">
        <v>236</v>
      </c>
      <c r="C21" s="31" t="s">
        <v>338</v>
      </c>
      <c r="D21" s="31" t="s">
        <v>11</v>
      </c>
      <c r="E21" s="34" t="s">
        <v>854</v>
      </c>
      <c r="K21" s="3"/>
      <c r="L21" s="3"/>
      <c r="M21" s="3"/>
      <c r="N21" s="3"/>
      <c r="O21" s="3"/>
    </row>
    <row r="22" spans="1:15" ht="15.75" customHeight="1" x14ac:dyDescent="0.15">
      <c r="A22" s="31" t="s">
        <v>233</v>
      </c>
      <c r="B22" s="31" t="s">
        <v>238</v>
      </c>
      <c r="C22" s="31" t="s">
        <v>64</v>
      </c>
      <c r="D22" s="31" t="s">
        <v>339</v>
      </c>
      <c r="E22" s="34" t="s">
        <v>855</v>
      </c>
      <c r="K22" s="3"/>
      <c r="L22" s="3"/>
      <c r="M22" s="3"/>
      <c r="N22" s="3"/>
      <c r="O22" s="3"/>
    </row>
    <row r="23" spans="1:15" ht="15.75" customHeight="1" x14ac:dyDescent="0.15">
      <c r="A23" s="31" t="s">
        <v>233</v>
      </c>
      <c r="B23" s="31" t="s">
        <v>240</v>
      </c>
      <c r="C23" s="31" t="s">
        <v>16</v>
      </c>
      <c r="D23" s="31" t="s">
        <v>16</v>
      </c>
      <c r="E23" s="31" t="s">
        <v>16</v>
      </c>
      <c r="K23" s="3"/>
      <c r="L23" s="3"/>
      <c r="M23" s="3"/>
      <c r="N23" s="3"/>
      <c r="O23" s="3"/>
    </row>
    <row r="24" spans="1:15" ht="15.75" customHeight="1" x14ac:dyDescent="0.15">
      <c r="A24" s="31" t="s">
        <v>233</v>
      </c>
      <c r="B24" s="31" t="s">
        <v>243</v>
      </c>
      <c r="C24" s="31" t="s">
        <v>169</v>
      </c>
      <c r="D24" s="31" t="s">
        <v>11</v>
      </c>
      <c r="E24" s="34" t="s">
        <v>855</v>
      </c>
      <c r="K24" s="3"/>
      <c r="L24" s="3"/>
      <c r="M24" s="3"/>
      <c r="N24" s="3"/>
      <c r="O24" s="3"/>
    </row>
    <row r="25" spans="1:15" ht="15.75" customHeight="1" x14ac:dyDescent="0.15">
      <c r="A25" s="31" t="s">
        <v>233</v>
      </c>
      <c r="B25" s="31" t="s">
        <v>245</v>
      </c>
      <c r="C25" s="34" t="s">
        <v>856</v>
      </c>
      <c r="D25" s="31" t="s">
        <v>11</v>
      </c>
      <c r="E25" s="34" t="s">
        <v>857</v>
      </c>
      <c r="K25" s="3"/>
      <c r="L25" s="3"/>
      <c r="M25" s="3"/>
      <c r="N25" s="3"/>
      <c r="O25" s="3"/>
    </row>
    <row r="26" spans="1:15" ht="15.75" customHeight="1" x14ac:dyDescent="0.15">
      <c r="A26" s="31" t="s">
        <v>246</v>
      </c>
      <c r="B26" s="31" t="s">
        <v>247</v>
      </c>
      <c r="C26" s="31" t="s">
        <v>340</v>
      </c>
      <c r="D26" s="31" t="s">
        <v>11</v>
      </c>
      <c r="E26" s="34" t="s">
        <v>858</v>
      </c>
      <c r="K26" s="3"/>
      <c r="L26" s="3"/>
      <c r="M26" s="3"/>
      <c r="N26" s="3"/>
      <c r="O26" s="3"/>
    </row>
    <row r="27" spans="1:15" ht="15.75" customHeight="1" x14ac:dyDescent="0.15">
      <c r="A27" s="31" t="s">
        <v>246</v>
      </c>
      <c r="B27" s="31" t="s">
        <v>249</v>
      </c>
      <c r="C27" s="31" t="s">
        <v>341</v>
      </c>
      <c r="D27" s="31" t="s">
        <v>11</v>
      </c>
      <c r="E27" s="34" t="s">
        <v>859</v>
      </c>
      <c r="K27" s="3"/>
      <c r="L27" s="3"/>
      <c r="M27" s="3"/>
      <c r="N27" s="3"/>
      <c r="O27" s="3"/>
    </row>
    <row r="28" spans="1:15" ht="15.75" customHeight="1" x14ac:dyDescent="0.15">
      <c r="A28" s="31" t="s">
        <v>246</v>
      </c>
      <c r="B28" s="31" t="s">
        <v>251</v>
      </c>
      <c r="C28" s="31" t="s">
        <v>64</v>
      </c>
      <c r="D28" s="31" t="s">
        <v>342</v>
      </c>
      <c r="E28" s="34" t="s">
        <v>858</v>
      </c>
      <c r="K28" s="3"/>
      <c r="L28" s="3"/>
      <c r="M28" s="3"/>
      <c r="N28" s="3"/>
      <c r="O28" s="3"/>
    </row>
    <row r="29" spans="1:15" ht="15.75" customHeight="1" x14ac:dyDescent="0.15">
      <c r="A29" s="31" t="s">
        <v>246</v>
      </c>
      <c r="B29" s="31" t="s">
        <v>253</v>
      </c>
      <c r="C29" s="31" t="s">
        <v>16</v>
      </c>
      <c r="D29" s="31" t="s">
        <v>16</v>
      </c>
      <c r="E29" s="31" t="s">
        <v>16</v>
      </c>
      <c r="K29" s="3"/>
      <c r="L29" s="3"/>
      <c r="M29" s="3"/>
      <c r="N29" s="3"/>
      <c r="O29" s="3"/>
    </row>
    <row r="30" spans="1:15" ht="15.75" customHeight="1" x14ac:dyDescent="0.15">
      <c r="A30" s="31" t="s">
        <v>246</v>
      </c>
      <c r="B30" s="31" t="s">
        <v>256</v>
      </c>
      <c r="C30" s="31" t="s">
        <v>169</v>
      </c>
      <c r="D30" s="31" t="s">
        <v>11</v>
      </c>
      <c r="E30" s="34" t="s">
        <v>858</v>
      </c>
      <c r="K30" s="3"/>
      <c r="L30" s="3"/>
      <c r="M30" s="3"/>
      <c r="N30" s="3"/>
      <c r="O30" s="3"/>
    </row>
    <row r="31" spans="1:15" ht="15.75" customHeight="1" x14ac:dyDescent="0.15">
      <c r="A31" s="31" t="s">
        <v>246</v>
      </c>
      <c r="B31" s="31" t="s">
        <v>257</v>
      </c>
      <c r="C31" s="31" t="s">
        <v>343</v>
      </c>
      <c r="D31" s="31" t="s">
        <v>11</v>
      </c>
      <c r="E31" s="34" t="s">
        <v>860</v>
      </c>
      <c r="K31" s="3"/>
      <c r="L31" s="3"/>
      <c r="M31" s="3"/>
      <c r="N31" s="3"/>
      <c r="O31" s="3"/>
    </row>
    <row r="32" spans="1:15" ht="15.75" customHeight="1" x14ac:dyDescent="0.15">
      <c r="A32" s="31" t="s">
        <v>246</v>
      </c>
      <c r="B32" s="31" t="s">
        <v>258</v>
      </c>
      <c r="C32" s="31" t="s">
        <v>344</v>
      </c>
      <c r="D32" s="31" t="s">
        <v>11</v>
      </c>
      <c r="E32" s="34" t="s">
        <v>861</v>
      </c>
      <c r="K32" s="3"/>
      <c r="L32" s="3"/>
      <c r="M32" s="3"/>
      <c r="N32" s="3"/>
      <c r="O32" s="3"/>
    </row>
    <row r="33" spans="1:15" ht="15.75" customHeight="1" x14ac:dyDescent="0.15">
      <c r="A33" s="31" t="s">
        <v>246</v>
      </c>
      <c r="B33" s="31" t="s">
        <v>260</v>
      </c>
      <c r="C33" s="31" t="s">
        <v>345</v>
      </c>
      <c r="D33" s="31" t="s">
        <v>11</v>
      </c>
      <c r="E33" s="34" t="s">
        <v>862</v>
      </c>
      <c r="K33" s="3"/>
      <c r="L33" s="3"/>
      <c r="M33" s="3"/>
      <c r="N33" s="3"/>
      <c r="O33" s="3"/>
    </row>
    <row r="34" spans="1:15" ht="15.75" customHeight="1" x14ac:dyDescent="0.15">
      <c r="A34" s="31" t="s">
        <v>246</v>
      </c>
      <c r="B34" s="31" t="s">
        <v>262</v>
      </c>
      <c r="C34" s="31" t="s">
        <v>64</v>
      </c>
      <c r="D34" s="31" t="s">
        <v>346</v>
      </c>
      <c r="E34" s="34" t="s">
        <v>863</v>
      </c>
      <c r="K34" s="3"/>
      <c r="L34" s="3"/>
      <c r="M34" s="3"/>
      <c r="N34" s="3"/>
      <c r="O34" s="3"/>
    </row>
    <row r="35" spans="1:15" ht="15.75" customHeight="1" x14ac:dyDescent="0.15">
      <c r="A35" s="31" t="s">
        <v>246</v>
      </c>
      <c r="B35" s="31" t="s">
        <v>264</v>
      </c>
      <c r="C35" s="31" t="s">
        <v>16</v>
      </c>
      <c r="D35" s="31" t="s">
        <v>16</v>
      </c>
      <c r="E35" s="31" t="s">
        <v>16</v>
      </c>
      <c r="K35" s="3"/>
      <c r="L35" s="3"/>
      <c r="M35" s="3"/>
      <c r="N35" s="3"/>
      <c r="O35" s="3"/>
    </row>
    <row r="36" spans="1:15" ht="15.75" customHeight="1" x14ac:dyDescent="0.15">
      <c r="A36" s="31" t="s">
        <v>246</v>
      </c>
      <c r="B36" s="31" t="s">
        <v>265</v>
      </c>
      <c r="C36" s="31" t="s">
        <v>169</v>
      </c>
      <c r="D36" s="31" t="s">
        <v>11</v>
      </c>
      <c r="E36" s="34" t="s">
        <v>863</v>
      </c>
      <c r="K36" s="3"/>
      <c r="L36" s="3"/>
      <c r="M36" s="3"/>
      <c r="N36" s="3"/>
      <c r="O36" s="3"/>
    </row>
    <row r="37" spans="1:15" ht="15.75" customHeight="1" x14ac:dyDescent="0.15">
      <c r="A37" s="31" t="s">
        <v>246</v>
      </c>
      <c r="B37" s="31" t="s">
        <v>266</v>
      </c>
      <c r="C37" s="31" t="s">
        <v>347</v>
      </c>
      <c r="D37" s="31" t="s">
        <v>11</v>
      </c>
      <c r="E37" s="34" t="s">
        <v>864</v>
      </c>
      <c r="K37" s="3"/>
      <c r="L37" s="3"/>
      <c r="M37" s="3"/>
      <c r="N37" s="3"/>
      <c r="O37" s="3"/>
    </row>
    <row r="38" spans="1:15" ht="15.75" customHeight="1" x14ac:dyDescent="0.15">
      <c r="K38" s="3"/>
      <c r="L38" s="3"/>
      <c r="M38" s="3"/>
      <c r="N38" s="3"/>
      <c r="O38" s="3"/>
    </row>
    <row r="39" spans="1:15" ht="15.75" customHeight="1" x14ac:dyDescent="0.15">
      <c r="K39" s="3"/>
      <c r="L39" s="3"/>
      <c r="M39" s="3"/>
      <c r="N39" s="3"/>
      <c r="O39" s="3"/>
    </row>
    <row r="40" spans="1:15" ht="15.75" customHeight="1" x14ac:dyDescent="0.15">
      <c r="K40" s="3"/>
      <c r="L40" s="3"/>
      <c r="M40" s="3"/>
      <c r="N40" s="3"/>
      <c r="O40" s="3"/>
    </row>
    <row r="41" spans="1:15" ht="15.75" customHeight="1" x14ac:dyDescent="0.15">
      <c r="K41" s="3"/>
      <c r="L41" s="3"/>
      <c r="M41" s="3"/>
      <c r="N41" s="3"/>
      <c r="O41" s="3"/>
    </row>
    <row r="42" spans="1:15" ht="15.75" customHeight="1" x14ac:dyDescent="0.15">
      <c r="K42" s="3"/>
      <c r="L42" s="3"/>
      <c r="M42" s="3"/>
      <c r="N42" s="3"/>
      <c r="O42" s="3"/>
    </row>
    <row r="43" spans="1:15" ht="15.75" customHeight="1" x14ac:dyDescent="0.15">
      <c r="K43" s="3"/>
      <c r="L43" s="3"/>
      <c r="M43" s="3"/>
      <c r="N43" s="3"/>
      <c r="O43" s="3"/>
    </row>
    <row r="44" spans="1:15" ht="15.75" customHeight="1" x14ac:dyDescent="0.15">
      <c r="K44" s="3"/>
      <c r="L44" s="3"/>
      <c r="M44" s="3"/>
      <c r="N44" s="3"/>
      <c r="O44" s="3"/>
    </row>
    <row r="45" spans="1:15" ht="15.75" customHeight="1" x14ac:dyDescent="0.15">
      <c r="K45" s="3"/>
      <c r="L45" s="3"/>
      <c r="M45" s="3"/>
      <c r="N45" s="3"/>
      <c r="O45" s="3"/>
    </row>
  </sheetData>
  <conditionalFormatting sqref="M1:O4 K1:L1003 M6:O1003">
    <cfRule type="cellIs" dxfId="33" priority="1" operator="equal">
      <formula>"TRUE"</formula>
    </cfRule>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O37"/>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5" ht="15.75" customHeight="1" x14ac:dyDescent="0.15">
      <c r="A1" s="49" t="s">
        <v>1072</v>
      </c>
      <c r="B1" s="49" t="s">
        <v>1073</v>
      </c>
      <c r="C1" s="49" t="s">
        <v>1074</v>
      </c>
      <c r="D1" s="1"/>
      <c r="E1" s="1"/>
      <c r="F1" s="1"/>
      <c r="G1" s="1"/>
      <c r="H1" s="1"/>
      <c r="I1" s="1"/>
      <c r="J1" s="1"/>
      <c r="K1" s="11"/>
    </row>
    <row r="2" spans="1:15" ht="15.75" customHeight="1" x14ac:dyDescent="0.15">
      <c r="A2" s="49" t="s">
        <v>0</v>
      </c>
      <c r="B2" s="49" t="s">
        <v>1</v>
      </c>
      <c r="C2" s="31" t="s">
        <v>348</v>
      </c>
      <c r="D2" s="4"/>
      <c r="E2" s="21"/>
      <c r="F2" s="1"/>
      <c r="G2" s="4"/>
      <c r="H2" s="4"/>
      <c r="I2" s="4"/>
      <c r="J2" s="4"/>
      <c r="K2" s="20"/>
    </row>
    <row r="3" spans="1:15" ht="15.75" customHeight="1" x14ac:dyDescent="0.15">
      <c r="A3" s="18"/>
      <c r="B3" s="4"/>
      <c r="C3" s="1"/>
      <c r="D3" s="4"/>
      <c r="E3" s="21"/>
      <c r="F3" s="1"/>
      <c r="G3" s="4"/>
      <c r="H3" s="4"/>
      <c r="I3" s="4"/>
      <c r="J3" s="4"/>
      <c r="K3" s="20"/>
    </row>
    <row r="4" spans="1:15" ht="15.75" customHeight="1" x14ac:dyDescent="0.15">
      <c r="A4" s="5"/>
      <c r="B4" s="5"/>
      <c r="C4" s="5"/>
      <c r="D4" s="5"/>
      <c r="E4" s="5"/>
      <c r="F4" s="5"/>
      <c r="G4" s="5"/>
      <c r="H4" s="5"/>
      <c r="I4" s="5"/>
      <c r="J4" s="5"/>
      <c r="K4" s="20"/>
    </row>
    <row r="5" spans="1:15" ht="15.75" customHeight="1" x14ac:dyDescent="0.15">
      <c r="A5" s="1" t="s">
        <v>3</v>
      </c>
      <c r="B5" s="1" t="s">
        <v>4</v>
      </c>
      <c r="C5" s="37" t="s">
        <v>5</v>
      </c>
      <c r="D5" s="1" t="s">
        <v>6</v>
      </c>
      <c r="E5" s="1" t="s">
        <v>7</v>
      </c>
      <c r="F5" s="8"/>
      <c r="G5" s="1"/>
      <c r="H5" s="1"/>
      <c r="I5" s="1"/>
      <c r="J5" s="5"/>
      <c r="K5" s="7"/>
      <c r="L5" s="7"/>
      <c r="M5" s="7"/>
      <c r="N5" s="1"/>
      <c r="O5" s="1"/>
    </row>
    <row r="6" spans="1:15" ht="15.75" customHeight="1" x14ac:dyDescent="0.15">
      <c r="A6" s="31" t="s">
        <v>12</v>
      </c>
      <c r="B6" s="31" t="s">
        <v>39</v>
      </c>
      <c r="C6" s="31" t="s">
        <v>348</v>
      </c>
      <c r="D6" s="31" t="s">
        <v>349</v>
      </c>
      <c r="E6" s="34" t="s">
        <v>800</v>
      </c>
      <c r="K6" s="3"/>
      <c r="L6" s="3"/>
      <c r="M6" s="3"/>
      <c r="N6" s="3"/>
      <c r="O6" s="3"/>
    </row>
    <row r="7" spans="1:15" ht="15.75" customHeight="1" x14ac:dyDescent="0.15">
      <c r="A7" s="31" t="s">
        <v>12</v>
      </c>
      <c r="B7" s="31" t="s">
        <v>211</v>
      </c>
      <c r="C7" s="31" t="s">
        <v>350</v>
      </c>
      <c r="D7" s="31" t="s">
        <v>351</v>
      </c>
      <c r="E7" s="34" t="s">
        <v>755</v>
      </c>
      <c r="K7" s="3"/>
      <c r="L7" s="3"/>
      <c r="M7" s="3"/>
      <c r="N7" s="3"/>
      <c r="O7" s="3"/>
    </row>
    <row r="8" spans="1:15" ht="15.75" customHeight="1" x14ac:dyDescent="0.15">
      <c r="A8" s="31" t="s">
        <v>12</v>
      </c>
      <c r="B8" s="31" t="s">
        <v>214</v>
      </c>
      <c r="C8" s="31" t="s">
        <v>352</v>
      </c>
      <c r="D8" s="31" t="s">
        <v>353</v>
      </c>
      <c r="E8" s="34" t="s">
        <v>755</v>
      </c>
      <c r="K8" s="3"/>
      <c r="L8" s="3"/>
      <c r="M8" s="3"/>
      <c r="N8" s="3"/>
      <c r="O8" s="3"/>
    </row>
    <row r="9" spans="1:15" ht="15.75" customHeight="1" x14ac:dyDescent="0.15">
      <c r="A9" s="31" t="s">
        <v>12</v>
      </c>
      <c r="B9" s="31" t="s">
        <v>217</v>
      </c>
      <c r="C9" s="31" t="s">
        <v>64</v>
      </c>
      <c r="D9" s="31" t="s">
        <v>354</v>
      </c>
      <c r="E9" s="34" t="s">
        <v>865</v>
      </c>
      <c r="K9" s="3"/>
      <c r="L9" s="3"/>
      <c r="M9" s="3"/>
      <c r="N9" s="3"/>
      <c r="O9" s="3"/>
    </row>
    <row r="10" spans="1:15" ht="15.75" customHeight="1" x14ac:dyDescent="0.15">
      <c r="A10" s="31" t="s">
        <v>12</v>
      </c>
      <c r="B10" s="31" t="s">
        <v>13</v>
      </c>
      <c r="C10" s="34" t="s">
        <v>355</v>
      </c>
      <c r="D10" s="31" t="s">
        <v>11</v>
      </c>
      <c r="E10" s="34" t="s">
        <v>11</v>
      </c>
      <c r="K10" s="3"/>
      <c r="L10" s="3"/>
      <c r="M10" s="3"/>
      <c r="N10" s="3"/>
      <c r="O10" s="3"/>
    </row>
    <row r="11" spans="1:15" ht="15.75" customHeight="1" x14ac:dyDescent="0.15">
      <c r="A11" s="31" t="s">
        <v>12</v>
      </c>
      <c r="B11" s="31" t="s">
        <v>220</v>
      </c>
      <c r="C11" s="34" t="s">
        <v>356</v>
      </c>
      <c r="D11" s="31" t="s">
        <v>11</v>
      </c>
      <c r="E11" s="31" t="s">
        <v>11</v>
      </c>
      <c r="K11" s="3"/>
      <c r="L11" s="3"/>
      <c r="M11" s="3"/>
      <c r="N11" s="3"/>
      <c r="O11" s="3"/>
    </row>
    <row r="12" spans="1:15" ht="15.75" customHeight="1" x14ac:dyDescent="0.15">
      <c r="A12" s="31" t="s">
        <v>12</v>
      </c>
      <c r="B12" s="31" t="s">
        <v>221</v>
      </c>
      <c r="C12" s="34" t="s">
        <v>357</v>
      </c>
      <c r="D12" s="31" t="s">
        <v>358</v>
      </c>
      <c r="E12" s="34" t="s">
        <v>866</v>
      </c>
      <c r="K12" s="3"/>
      <c r="L12" s="3"/>
      <c r="M12" s="3"/>
      <c r="N12" s="3"/>
      <c r="O12" s="3"/>
    </row>
    <row r="13" spans="1:15" ht="15.75" customHeight="1" x14ac:dyDescent="0.15">
      <c r="A13" s="31" t="s">
        <v>12</v>
      </c>
      <c r="B13" s="31" t="s">
        <v>224</v>
      </c>
      <c r="C13" s="31" t="s">
        <v>359</v>
      </c>
      <c r="D13" s="31" t="s">
        <v>11</v>
      </c>
      <c r="E13" s="34" t="s">
        <v>867</v>
      </c>
      <c r="K13" s="3"/>
      <c r="L13" s="3"/>
      <c r="M13" s="3"/>
      <c r="N13" s="3"/>
      <c r="O13" s="3"/>
    </row>
    <row r="14" spans="1:15" ht="15.75" customHeight="1" x14ac:dyDescent="0.15">
      <c r="A14" s="31" t="s">
        <v>12</v>
      </c>
      <c r="B14" s="31" t="s">
        <v>226</v>
      </c>
      <c r="C14" s="31" t="s">
        <v>360</v>
      </c>
      <c r="D14" s="31" t="s">
        <v>11</v>
      </c>
      <c r="E14" s="34" t="s">
        <v>868</v>
      </c>
      <c r="K14" s="3"/>
      <c r="L14" s="3"/>
      <c r="M14" s="3"/>
      <c r="N14" s="3"/>
      <c r="O14" s="3"/>
    </row>
    <row r="15" spans="1:15" ht="15.75" customHeight="1" x14ac:dyDescent="0.15">
      <c r="A15" s="31" t="s">
        <v>12</v>
      </c>
      <c r="B15" s="31" t="s">
        <v>20</v>
      </c>
      <c r="C15" s="31" t="s">
        <v>361</v>
      </c>
      <c r="D15" s="31" t="s">
        <v>11</v>
      </c>
      <c r="E15" s="34" t="s">
        <v>754</v>
      </c>
      <c r="K15" s="3"/>
      <c r="L15" s="3"/>
      <c r="M15" s="3"/>
      <c r="N15" s="3"/>
      <c r="O15" s="3"/>
    </row>
    <row r="16" spans="1:15" ht="15.75" customHeight="1" x14ac:dyDescent="0.15">
      <c r="A16" s="31" t="s">
        <v>12</v>
      </c>
      <c r="B16" s="31" t="s">
        <v>230</v>
      </c>
      <c r="C16" s="28">
        <f>543933015639/2030038946901</f>
        <v>0.26794215769571944</v>
      </c>
      <c r="D16" s="31" t="s">
        <v>11</v>
      </c>
      <c r="E16" s="34" t="s">
        <v>754</v>
      </c>
      <c r="K16" s="3"/>
      <c r="L16" s="3"/>
      <c r="M16" s="3"/>
      <c r="N16" s="3"/>
      <c r="O16" s="3"/>
    </row>
    <row r="17" spans="1:15" ht="15.75" customHeight="1" x14ac:dyDescent="0.15">
      <c r="A17" s="31" t="s">
        <v>12</v>
      </c>
      <c r="B17" s="31" t="s">
        <v>22</v>
      </c>
      <c r="C17" s="28">
        <f>543933015639/9066045800000</f>
        <v>5.9996720470902543E-2</v>
      </c>
      <c r="D17" s="31" t="s">
        <v>11</v>
      </c>
      <c r="E17" s="34" t="s">
        <v>754</v>
      </c>
      <c r="K17" s="3"/>
      <c r="L17" s="3"/>
      <c r="M17" s="3"/>
      <c r="N17" s="3"/>
      <c r="O17" s="3"/>
    </row>
    <row r="18" spans="1:15" ht="15.75" customHeight="1" x14ac:dyDescent="0.15">
      <c r="A18" s="31" t="s">
        <v>12</v>
      </c>
      <c r="B18" s="31" t="s">
        <v>63</v>
      </c>
      <c r="C18" s="31" t="s">
        <v>64</v>
      </c>
      <c r="D18" s="31" t="s">
        <v>362</v>
      </c>
      <c r="E18" s="34" t="s">
        <v>800</v>
      </c>
      <c r="K18" s="3"/>
      <c r="L18" s="3"/>
      <c r="M18" s="3"/>
      <c r="N18" s="3"/>
      <c r="O18" s="3"/>
    </row>
    <row r="19" spans="1:15" ht="15.75" customHeight="1" x14ac:dyDescent="0.15">
      <c r="A19" s="31" t="s">
        <v>12</v>
      </c>
      <c r="B19" s="31" t="s">
        <v>232</v>
      </c>
      <c r="C19" s="31" t="s">
        <v>363</v>
      </c>
      <c r="D19" s="31" t="s">
        <v>11</v>
      </c>
      <c r="E19" s="34" t="s">
        <v>869</v>
      </c>
      <c r="K19" s="3"/>
      <c r="L19" s="3"/>
      <c r="M19" s="3"/>
      <c r="N19" s="3"/>
      <c r="O19" s="3"/>
    </row>
    <row r="20" spans="1:15" ht="15.75" customHeight="1" x14ac:dyDescent="0.15">
      <c r="A20" s="31" t="s">
        <v>233</v>
      </c>
      <c r="B20" s="31" t="s">
        <v>234</v>
      </c>
      <c r="C20" s="31" t="s">
        <v>364</v>
      </c>
      <c r="D20" s="31" t="s">
        <v>11</v>
      </c>
      <c r="E20" s="34" t="s">
        <v>870</v>
      </c>
      <c r="K20" s="3"/>
      <c r="L20" s="3"/>
      <c r="M20" s="3"/>
      <c r="N20" s="3"/>
      <c r="O20" s="3"/>
    </row>
    <row r="21" spans="1:15" ht="15.75" customHeight="1" x14ac:dyDescent="0.15">
      <c r="A21" s="31" t="s">
        <v>233</v>
      </c>
      <c r="B21" s="31" t="s">
        <v>236</v>
      </c>
      <c r="C21" s="31" t="s">
        <v>365</v>
      </c>
      <c r="D21" s="31" t="s">
        <v>11</v>
      </c>
      <c r="E21" s="34" t="s">
        <v>871</v>
      </c>
      <c r="K21" s="3"/>
      <c r="L21" s="3"/>
      <c r="M21" s="3"/>
      <c r="N21" s="3"/>
      <c r="O21" s="3"/>
    </row>
    <row r="22" spans="1:15" ht="15.75" customHeight="1" x14ac:dyDescent="0.15">
      <c r="A22" s="31" t="s">
        <v>233</v>
      </c>
      <c r="B22" s="31" t="s">
        <v>238</v>
      </c>
      <c r="C22" s="31" t="s">
        <v>64</v>
      </c>
      <c r="D22" s="31" t="s">
        <v>366</v>
      </c>
      <c r="E22" s="34" t="s">
        <v>872</v>
      </c>
      <c r="K22" s="3"/>
      <c r="L22" s="3"/>
      <c r="M22" s="3"/>
      <c r="N22" s="3"/>
      <c r="O22" s="3"/>
    </row>
    <row r="23" spans="1:15" ht="15.75" customHeight="1" x14ac:dyDescent="0.15">
      <c r="A23" s="31" t="s">
        <v>233</v>
      </c>
      <c r="B23" s="31" t="s">
        <v>240</v>
      </c>
      <c r="C23" s="31" t="s">
        <v>254</v>
      </c>
      <c r="D23" s="31" t="s">
        <v>11</v>
      </c>
      <c r="E23" s="34" t="s">
        <v>873</v>
      </c>
      <c r="K23" s="3"/>
      <c r="L23" s="3"/>
      <c r="M23" s="3"/>
      <c r="N23" s="3"/>
      <c r="O23" s="3"/>
    </row>
    <row r="24" spans="1:15" ht="15.75" customHeight="1" x14ac:dyDescent="0.15">
      <c r="A24" s="31" t="s">
        <v>233</v>
      </c>
      <c r="B24" s="31" t="s">
        <v>243</v>
      </c>
      <c r="C24" s="31" t="s">
        <v>244</v>
      </c>
      <c r="D24" s="31" t="s">
        <v>11</v>
      </c>
      <c r="E24" s="34" t="s">
        <v>870</v>
      </c>
      <c r="K24" s="3"/>
      <c r="L24" s="3"/>
      <c r="M24" s="3"/>
      <c r="N24" s="3"/>
      <c r="O24" s="3"/>
    </row>
    <row r="25" spans="1:15" ht="15.75" customHeight="1" x14ac:dyDescent="0.15">
      <c r="A25" s="31" t="s">
        <v>233</v>
      </c>
      <c r="B25" s="31" t="s">
        <v>245</v>
      </c>
      <c r="C25" s="34" t="s">
        <v>874</v>
      </c>
      <c r="D25" s="31" t="s">
        <v>11</v>
      </c>
      <c r="E25" s="34" t="s">
        <v>875</v>
      </c>
      <c r="K25" s="3"/>
      <c r="L25" s="3"/>
      <c r="M25" s="3"/>
      <c r="N25" s="3"/>
      <c r="O25" s="3"/>
    </row>
    <row r="26" spans="1:15" ht="15.75" customHeight="1" x14ac:dyDescent="0.15">
      <c r="A26" s="31" t="s">
        <v>246</v>
      </c>
      <c r="B26" s="31" t="s">
        <v>247</v>
      </c>
      <c r="C26" s="31" t="s">
        <v>367</v>
      </c>
      <c r="D26" s="31" t="s">
        <v>11</v>
      </c>
      <c r="E26" s="34" t="s">
        <v>876</v>
      </c>
      <c r="K26" s="3"/>
      <c r="L26" s="3"/>
      <c r="M26" s="3"/>
      <c r="N26" s="3"/>
      <c r="O26" s="3"/>
    </row>
    <row r="27" spans="1:15" ht="15.75" customHeight="1" x14ac:dyDescent="0.15">
      <c r="A27" s="31" t="s">
        <v>246</v>
      </c>
      <c r="B27" s="31" t="s">
        <v>249</v>
      </c>
      <c r="C27" s="31" t="s">
        <v>368</v>
      </c>
      <c r="D27" s="31" t="s">
        <v>11</v>
      </c>
      <c r="E27" s="34" t="s">
        <v>877</v>
      </c>
      <c r="K27" s="3"/>
      <c r="L27" s="3"/>
      <c r="M27" s="3"/>
      <c r="N27" s="3"/>
      <c r="O27" s="3"/>
    </row>
    <row r="28" spans="1:15" ht="15.75" customHeight="1" x14ac:dyDescent="0.15">
      <c r="A28" s="31" t="s">
        <v>246</v>
      </c>
      <c r="B28" s="31" t="s">
        <v>251</v>
      </c>
      <c r="C28" s="31" t="s">
        <v>64</v>
      </c>
      <c r="D28" s="31" t="s">
        <v>369</v>
      </c>
      <c r="E28" s="34" t="s">
        <v>876</v>
      </c>
      <c r="K28" s="3"/>
      <c r="L28" s="3"/>
      <c r="M28" s="3"/>
      <c r="N28" s="3"/>
      <c r="O28" s="3"/>
    </row>
    <row r="29" spans="1:15" ht="15.75" customHeight="1" x14ac:dyDescent="0.15">
      <c r="A29" s="31" t="s">
        <v>246</v>
      </c>
      <c r="B29" s="31" t="s">
        <v>253</v>
      </c>
      <c r="C29" s="31" t="s">
        <v>254</v>
      </c>
      <c r="D29" s="31" t="s">
        <v>11</v>
      </c>
      <c r="E29" s="34" t="s">
        <v>878</v>
      </c>
      <c r="K29" s="3"/>
      <c r="L29" s="3"/>
      <c r="M29" s="3"/>
      <c r="N29" s="3"/>
      <c r="O29" s="3"/>
    </row>
    <row r="30" spans="1:15" ht="15.75" customHeight="1" x14ac:dyDescent="0.15">
      <c r="A30" s="31" t="s">
        <v>246</v>
      </c>
      <c r="B30" s="31" t="s">
        <v>256</v>
      </c>
      <c r="C30" s="31" t="s">
        <v>169</v>
      </c>
      <c r="D30" s="31" t="s">
        <v>11</v>
      </c>
      <c r="E30" s="34" t="s">
        <v>876</v>
      </c>
      <c r="K30" s="3"/>
      <c r="L30" s="3"/>
      <c r="M30" s="3"/>
      <c r="N30" s="3"/>
      <c r="O30" s="3"/>
    </row>
    <row r="31" spans="1:15" ht="15.75" customHeight="1" x14ac:dyDescent="0.15">
      <c r="A31" s="31" t="s">
        <v>246</v>
      </c>
      <c r="B31" s="31" t="s">
        <v>257</v>
      </c>
      <c r="C31" s="34" t="s">
        <v>879</v>
      </c>
      <c r="D31" s="31" t="s">
        <v>11</v>
      </c>
      <c r="E31" s="34" t="s">
        <v>880</v>
      </c>
      <c r="K31" s="3"/>
      <c r="L31" s="3"/>
      <c r="M31" s="3"/>
      <c r="N31" s="3"/>
      <c r="O31" s="3"/>
    </row>
    <row r="32" spans="1:15" ht="15.75" customHeight="1" x14ac:dyDescent="0.15">
      <c r="A32" s="31" t="s">
        <v>246</v>
      </c>
      <c r="B32" s="31" t="s">
        <v>258</v>
      </c>
      <c r="C32" s="31" t="s">
        <v>370</v>
      </c>
      <c r="D32" s="31" t="s">
        <v>11</v>
      </c>
      <c r="E32" s="34" t="s">
        <v>881</v>
      </c>
      <c r="K32" s="3"/>
      <c r="L32" s="3"/>
      <c r="M32" s="3"/>
      <c r="N32" s="3"/>
      <c r="O32" s="3"/>
    </row>
    <row r="33" spans="1:15" ht="15.75" customHeight="1" x14ac:dyDescent="0.15">
      <c r="A33" s="31" t="s">
        <v>246</v>
      </c>
      <c r="B33" s="31" t="s">
        <v>260</v>
      </c>
      <c r="C33" s="31" t="s">
        <v>371</v>
      </c>
      <c r="D33" s="31" t="s">
        <v>11</v>
      </c>
      <c r="E33" s="34" t="s">
        <v>882</v>
      </c>
      <c r="K33" s="3"/>
      <c r="L33" s="3"/>
      <c r="M33" s="3"/>
      <c r="N33" s="3"/>
      <c r="O33" s="3"/>
    </row>
    <row r="34" spans="1:15" ht="15.75" customHeight="1" x14ac:dyDescent="0.15">
      <c r="A34" s="31" t="s">
        <v>246</v>
      </c>
      <c r="B34" s="31" t="s">
        <v>262</v>
      </c>
      <c r="C34" s="31" t="s">
        <v>64</v>
      </c>
      <c r="D34" s="32" t="s">
        <v>372</v>
      </c>
      <c r="E34" s="34" t="s">
        <v>883</v>
      </c>
      <c r="K34" s="3"/>
      <c r="L34" s="3"/>
      <c r="M34" s="3"/>
      <c r="N34" s="3"/>
      <c r="O34" s="3"/>
    </row>
    <row r="35" spans="1:15" ht="15.75" customHeight="1" x14ac:dyDescent="0.15">
      <c r="A35" s="31" t="s">
        <v>246</v>
      </c>
      <c r="B35" s="31" t="s">
        <v>264</v>
      </c>
      <c r="C35" s="31" t="s">
        <v>254</v>
      </c>
      <c r="D35" s="31" t="s">
        <v>11</v>
      </c>
      <c r="E35" s="34" t="s">
        <v>883</v>
      </c>
      <c r="K35" s="3"/>
      <c r="L35" s="3"/>
      <c r="M35" s="3"/>
      <c r="N35" s="3"/>
      <c r="O35" s="3"/>
    </row>
    <row r="36" spans="1:15" ht="15.75" customHeight="1" x14ac:dyDescent="0.15">
      <c r="A36" s="31" t="s">
        <v>246</v>
      </c>
      <c r="B36" s="31" t="s">
        <v>265</v>
      </c>
      <c r="C36" s="31" t="s">
        <v>244</v>
      </c>
      <c r="D36" s="31" t="s">
        <v>11</v>
      </c>
      <c r="E36" s="34" t="s">
        <v>883</v>
      </c>
      <c r="K36" s="3"/>
      <c r="L36" s="3"/>
      <c r="M36" s="3"/>
      <c r="N36" s="3"/>
      <c r="O36" s="3"/>
    </row>
    <row r="37" spans="1:15" ht="15.75" customHeight="1" x14ac:dyDescent="0.15">
      <c r="A37" s="31" t="s">
        <v>246</v>
      </c>
      <c r="B37" s="31" t="s">
        <v>266</v>
      </c>
      <c r="C37" s="31" t="s">
        <v>373</v>
      </c>
      <c r="D37" s="31" t="s">
        <v>11</v>
      </c>
      <c r="E37" s="34" t="s">
        <v>884</v>
      </c>
      <c r="K37" s="3"/>
      <c r="L37" s="3"/>
      <c r="M37" s="3"/>
      <c r="N37" s="3"/>
      <c r="O37" s="3"/>
    </row>
  </sheetData>
  <conditionalFormatting sqref="M1:O4 K1:L1003 M6:O1003">
    <cfRule type="cellIs" dxfId="31" priority="1" operator="equal">
      <formula>"TRUE"</formula>
    </cfRule>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Executive Overview</vt:lpstr>
      <vt:lpstr>Presidency</vt:lpstr>
      <vt:lpstr>Ministries Overview</vt:lpstr>
      <vt:lpstr>Ministry of Governance</vt:lpstr>
      <vt:lpstr>Ministry of Foreign Affairs</vt:lpstr>
      <vt:lpstr>Ministry of Defense</vt:lpstr>
      <vt:lpstr>Ministry of the Navy</vt:lpstr>
      <vt:lpstr>Ministry of Finance and Public </vt:lpstr>
      <vt:lpstr>Ministry of Welfare</vt:lpstr>
      <vt:lpstr>Min. of Env. and Natural Res.</vt:lpstr>
      <vt:lpstr>Ministry of Energy</vt:lpstr>
      <vt:lpstr>Ministry of Economy</vt:lpstr>
      <vt:lpstr>Ministry of Public Education</vt:lpstr>
      <vt:lpstr>Min. of Agri. and Rural Dev.</vt:lpstr>
      <vt:lpstr>Min. of Infra., Comms., and Tra</vt:lpstr>
      <vt:lpstr>Min. of Labor and Social Welfar</vt:lpstr>
      <vt:lpstr>Min. of Agrarian, Territorial</vt:lpstr>
      <vt:lpstr>Ministry of Health</vt:lpstr>
      <vt:lpstr>Ministry of Tourism</vt:lpstr>
      <vt:lpstr>Ministry of Culture</vt:lpstr>
      <vt:lpstr>Legal Counsel of the Federal Ex</vt:lpstr>
      <vt:lpstr>Ministry of Civil Service</vt:lpstr>
      <vt:lpstr>Min. of Security and Civilian </vt:lpstr>
      <vt:lpstr>Executive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2024-12-04T01:41:14Z</dcterms:modified>
</cp:coreProperties>
</file>